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4240" windowHeight="11430"/>
  </bookViews>
  <sheets>
    <sheet name="Hárok1" sheetId="1" r:id="rId1"/>
    <sheet name="Hárok2" sheetId="2" r:id="rId2"/>
    <sheet name="Hárok3" sheetId="3" r:id="rId3"/>
  </sheets>
  <calcPr calcId="124519"/>
</workbook>
</file>

<file path=xl/calcChain.xml><?xml version="1.0" encoding="utf-8"?>
<calcChain xmlns="http://schemas.openxmlformats.org/spreadsheetml/2006/main">
  <c r="D81" i="1"/>
  <c r="D76" s="1"/>
  <c r="F67" l="1"/>
  <c r="F119"/>
  <c r="D119"/>
  <c r="F120"/>
  <c r="D120"/>
  <c r="F85"/>
  <c r="D85"/>
  <c r="D122"/>
  <c r="D116"/>
  <c r="D77"/>
  <c r="D103"/>
  <c r="D99"/>
  <c r="D93"/>
  <c r="D74"/>
  <c r="D72"/>
  <c r="D70"/>
  <c r="D67"/>
  <c r="D64"/>
  <c r="D62"/>
  <c r="D60"/>
  <c r="D56"/>
  <c r="D54"/>
  <c r="D52"/>
  <c r="D50"/>
  <c r="D47"/>
  <c r="D44"/>
  <c r="D42"/>
  <c r="D32"/>
  <c r="D22"/>
  <c r="D113" s="1"/>
  <c r="D20"/>
  <c r="D121" s="1"/>
  <c r="D123" s="1"/>
  <c r="D15"/>
  <c r="D10"/>
  <c r="D6"/>
  <c r="F20"/>
  <c r="D5" l="1"/>
  <c r="D4" s="1"/>
  <c r="D91"/>
  <c r="D117" s="1"/>
  <c r="D114"/>
  <c r="D115" s="1"/>
  <c r="D31"/>
  <c r="D111" s="1"/>
  <c r="D110"/>
  <c r="F122"/>
  <c r="F116"/>
  <c r="F77"/>
  <c r="F42"/>
  <c r="F6"/>
  <c r="F10"/>
  <c r="D126" l="1"/>
  <c r="D30"/>
  <c r="D112"/>
  <c r="D118" s="1"/>
  <c r="D125"/>
  <c r="F103"/>
  <c r="F99"/>
  <c r="F93"/>
  <c r="F32"/>
  <c r="F15"/>
  <c r="F5" s="1"/>
  <c r="F110" s="1"/>
  <c r="F121"/>
  <c r="F123" s="1"/>
  <c r="F22"/>
  <c r="F113" s="1"/>
  <c r="D127" l="1"/>
  <c r="F91"/>
  <c r="F117" s="1"/>
  <c r="F125"/>
  <c r="F4"/>
  <c r="F76"/>
  <c r="F74"/>
  <c r="F72"/>
  <c r="F70"/>
  <c r="F64"/>
  <c r="F62"/>
  <c r="F60"/>
  <c r="F56"/>
  <c r="F54"/>
  <c r="F52"/>
  <c r="F50"/>
  <c r="F47"/>
  <c r="F44"/>
  <c r="F114" l="1"/>
  <c r="F115" s="1"/>
  <c r="F31"/>
  <c r="F111" l="1"/>
  <c r="F112" l="1"/>
  <c r="F118" s="1"/>
  <c r="F126"/>
  <c r="F127" s="1"/>
</calcChain>
</file>

<file path=xl/sharedStrings.xml><?xml version="1.0" encoding="utf-8"?>
<sst xmlns="http://schemas.openxmlformats.org/spreadsheetml/2006/main" count="179" uniqueCount="133">
  <si>
    <t xml:space="preserve">                                </t>
  </si>
  <si>
    <t>Klasifikácia COFOG</t>
  </si>
  <si>
    <t>PRÍJMY:</t>
  </si>
  <si>
    <t>BEŽNÉ PRÍJMY</t>
  </si>
  <si>
    <t>Dane z príjmov a kapitálového majetku</t>
  </si>
  <si>
    <t>Daň z majetku</t>
  </si>
  <si>
    <t>Dane za tovary a služby</t>
  </si>
  <si>
    <t xml:space="preserve">Príjmy z podnikania a vlastníctva majetku </t>
  </si>
  <si>
    <t>Administratívne a iné poplatky</t>
  </si>
  <si>
    <t>Úroky z dom. úverov, vkladov a pôžičiek</t>
  </si>
  <si>
    <t>Iné nedaňové príjmy</t>
  </si>
  <si>
    <t>Príjmy z finančných operácií</t>
  </si>
  <si>
    <t>Kapitálové granty a transfery</t>
  </si>
  <si>
    <t>VÝDAVKY :</t>
  </si>
  <si>
    <t>BEŽNÉ VÝDAVKY</t>
  </si>
  <si>
    <t>VÝDAVKY VEREJNEJ SPRÁVY</t>
  </si>
  <si>
    <t xml:space="preserve">Mzdy a platy </t>
  </si>
  <si>
    <t xml:space="preserve">Zákonné poistenie </t>
  </si>
  <si>
    <t>Cestovné výdavky</t>
  </si>
  <si>
    <t>Energia, vodné, stočné a komun.</t>
  </si>
  <si>
    <t xml:space="preserve">Materiál a dodávky </t>
  </si>
  <si>
    <t>Dopravné</t>
  </si>
  <si>
    <t>Služby</t>
  </si>
  <si>
    <t>Príspevky členské</t>
  </si>
  <si>
    <t>VŠEOBECNÉ VEREJNÉ SLUŽBY</t>
  </si>
  <si>
    <t>Občianskym nadáciám</t>
  </si>
  <si>
    <t>OCHRANA PRED POŽIARMI</t>
  </si>
  <si>
    <t>Prevádzka strojov</t>
  </si>
  <si>
    <t>Tovary a služby</t>
  </si>
  <si>
    <t>NAKLADANIE S ODPADMI</t>
  </si>
  <si>
    <t>ROZVOJ OBCÍ</t>
  </si>
  <si>
    <t>Mzdy a platy</t>
  </si>
  <si>
    <t>Zákonné poistenie</t>
  </si>
  <si>
    <t>REKREÁCIA, ŠPORT</t>
  </si>
  <si>
    <t>STAROBA</t>
  </si>
  <si>
    <t>Finančná výpomoc</t>
  </si>
  <si>
    <t>KAPITÁLOVÉ VÝDAVKY</t>
  </si>
  <si>
    <t>Kancelária Ocú</t>
  </si>
  <si>
    <t>Rekonstrukcia budov</t>
  </si>
  <si>
    <t>Nákup dopravných prostriedkov</t>
  </si>
  <si>
    <t xml:space="preserve">Parkovisko pri cintoríne - výstavba </t>
  </si>
  <si>
    <t>Rekonštrukcia chodníka</t>
  </si>
  <si>
    <t>VÝDAVKY Z FINANČNÝCH  OPERÁCIÍ</t>
  </si>
  <si>
    <t>ŠKOLY S PRÁVNOU SUBJEKTIVITOU</t>
  </si>
  <si>
    <t>Prenesené kompetencie</t>
  </si>
  <si>
    <t>Transfer nemoc</t>
  </si>
  <si>
    <t>Iné mimorozpočtové výdavky</t>
  </si>
  <si>
    <t>REKAPITULÁCIA</t>
  </si>
  <si>
    <t>Bežné príjmy rozpočtu</t>
  </si>
  <si>
    <t>Bežné výdavky rozpočtu</t>
  </si>
  <si>
    <t>Kapitálové príjmy rozpočtu</t>
  </si>
  <si>
    <t>Kapitálové výdavky rozpočtu</t>
  </si>
  <si>
    <t>Výdavky pre školy s právnou subjektivitou</t>
  </si>
  <si>
    <t>ROZPOČET SPOLU</t>
  </si>
  <si>
    <t>Iné mimorozpočtové príjmy</t>
  </si>
  <si>
    <t>Výdavky z finančných operácií</t>
  </si>
  <si>
    <t>FINANČNÉ OPERÁCIE</t>
  </si>
  <si>
    <t>Príjmy</t>
  </si>
  <si>
    <t>Výdavky</t>
  </si>
  <si>
    <t>HV</t>
  </si>
  <si>
    <t>CESTNÁ DOPRAVA</t>
  </si>
  <si>
    <t>Transfery zo štát. rozpočtu, dotácie</t>
  </si>
  <si>
    <t>Rozpočet po I. úprave</t>
  </si>
  <si>
    <t>Schválený rozpočet</t>
  </si>
  <si>
    <t>Nákup poľnohospodárskej techniky</t>
  </si>
  <si>
    <t>0640</t>
  </si>
  <si>
    <t>0111</t>
  </si>
  <si>
    <t>Rutinná a štandardná údržba</t>
  </si>
  <si>
    <t>0160</t>
  </si>
  <si>
    <t>Výdavky na voľby</t>
  </si>
  <si>
    <t>CIVILNÁ OBRANA</t>
  </si>
  <si>
    <t>0220</t>
  </si>
  <si>
    <t>0320</t>
  </si>
  <si>
    <t>0451</t>
  </si>
  <si>
    <t>0510</t>
  </si>
  <si>
    <t>0540</t>
  </si>
  <si>
    <t>OCHRANA PRÍRODY A KRAJINY</t>
  </si>
  <si>
    <t>0620</t>
  </si>
  <si>
    <t>VEREJNÉ OSVETLENIE A ROZHLAS</t>
  </si>
  <si>
    <t>0740</t>
  </si>
  <si>
    <t>VEREJNÉ ZDRAVOTNÉ SLUŽBY</t>
  </si>
  <si>
    <t>0810</t>
  </si>
  <si>
    <t>0820</t>
  </si>
  <si>
    <t>NÁBOŽENSKÉ A INÉ SPOL. SLUŽBY</t>
  </si>
  <si>
    <t>0840</t>
  </si>
  <si>
    <t>KULTÚRNE SLUŽBY</t>
  </si>
  <si>
    <t>1020</t>
  </si>
  <si>
    <t>SOCIÁLNA POMOC</t>
  </si>
  <si>
    <t>1070</t>
  </si>
  <si>
    <t>ŠKOLSKÁ JEDÁLEŇ PRI ZŠ S MŠ</t>
  </si>
  <si>
    <t>ZÁKLADNÁ ŠKOLA</t>
  </si>
  <si>
    <t>MATERSKÁ ŠKOLA</t>
  </si>
  <si>
    <t>INÉ MIMOROZPOČTOVÉ VÝDAVKY</t>
  </si>
  <si>
    <t>Prebytok/schodok bežného rozpočtu</t>
  </si>
  <si>
    <t>Prebytok/schodok kapitálového rozpočtu</t>
  </si>
  <si>
    <t>Príjmy pre školy s právnou subjektivitou</t>
  </si>
  <si>
    <t>DAŇOVÉ PRÍJMY</t>
  </si>
  <si>
    <t>NEDAŇOVÉ PRÍJMY</t>
  </si>
  <si>
    <t>GRANTY A TRANSFERY</t>
  </si>
  <si>
    <t>KAPITÁLOVÉ PRÍJMY</t>
  </si>
  <si>
    <t>Dotácia od zahraničného subjektu</t>
  </si>
  <si>
    <t>Príjem z predaja hnut. a nehnut. majetku</t>
  </si>
  <si>
    <t>VLASTNÝ PRÍJEM ZŠ</t>
  </si>
  <si>
    <t>INÉ MIMOROZPOČTOVÉ PRÍJMY</t>
  </si>
  <si>
    <t>Rekonštrukcia autobus. zastávok</t>
  </si>
  <si>
    <t>Nákup nehnuteľnosti</t>
  </si>
  <si>
    <t>NÁVRH I. ÚPRAVY ROZPOČTU OBCE ZATÍN NA ROK 2025</t>
  </si>
  <si>
    <t>Návrh na I. úpravu 2025</t>
  </si>
  <si>
    <t>Norm. a nenorm. fin. prostriedky pre ZŠ</t>
  </si>
  <si>
    <t>Norm. a nenorm. fin. prostriedky pre MŠ</t>
  </si>
  <si>
    <t>SPRÁVA OCÚ</t>
  </si>
  <si>
    <t>Úprava</t>
  </si>
  <si>
    <t>Nákup kompostérov</t>
  </si>
  <si>
    <t>+ 45 000</t>
  </si>
  <si>
    <t>- 10 000</t>
  </si>
  <si>
    <t>- 20 000</t>
  </si>
  <si>
    <t>+ 3 000</t>
  </si>
  <si>
    <t>Dotácia od MŽP</t>
  </si>
  <si>
    <t>- 1 000</t>
  </si>
  <si>
    <t>+ 1 000</t>
  </si>
  <si>
    <t>-2000</t>
  </si>
  <si>
    <t xml:space="preserve">Parkovisko pri kult. dome - výstavba </t>
  </si>
  <si>
    <t>15000</t>
  </si>
  <si>
    <t>0</t>
  </si>
  <si>
    <t>Dotácia MF - autob.zastávka</t>
  </si>
  <si>
    <t>+5000</t>
  </si>
  <si>
    <t>-50 000</t>
  </si>
  <si>
    <t>+ 42 000</t>
  </si>
  <si>
    <t>+13000</t>
  </si>
  <si>
    <t>-5000</t>
  </si>
  <si>
    <t>Zvesené dňa .......................</t>
  </si>
  <si>
    <t>60 000</t>
  </si>
  <si>
    <t>Vyvesené dňa 31.10.2025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</si>
</sst>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charset val="238"/>
      <scheme val="minor"/>
    </font>
    <font>
      <b/>
      <sz val="10"/>
      <color theme="1"/>
      <name val="Arial CE"/>
      <family val="2"/>
      <charset val="238"/>
    </font>
    <font>
      <sz val="8"/>
      <color theme="1"/>
      <name val="Arial CE"/>
      <family val="2"/>
      <charset val="238"/>
    </font>
    <font>
      <b/>
      <sz val="8"/>
      <color theme="1"/>
      <name val="Arial CE"/>
      <family val="2"/>
      <charset val="238"/>
    </font>
    <font>
      <sz val="10"/>
      <color theme="1"/>
      <name val="Arial CE"/>
      <family val="2"/>
      <charset val="238"/>
    </font>
    <font>
      <b/>
      <sz val="7"/>
      <color theme="1"/>
      <name val="Arial CE"/>
      <family val="2"/>
      <charset val="238"/>
    </font>
    <font>
      <b/>
      <sz val="10"/>
      <color rgb="FFFFFFFF"/>
      <name val="Arial CE"/>
      <family val="2"/>
      <charset val="238"/>
    </font>
    <font>
      <b/>
      <sz val="12"/>
      <color rgb="FFFFFFFF"/>
      <name val="Arial CE"/>
      <family val="2"/>
      <charset val="238"/>
    </font>
    <font>
      <b/>
      <sz val="8"/>
      <color rgb="FFFFFFFF"/>
      <name val="Arial CE"/>
      <family val="2"/>
      <charset val="238"/>
    </font>
    <font>
      <sz val="8"/>
      <color rgb="FF000000"/>
      <name val="Arial CE"/>
      <family val="2"/>
      <charset val="238"/>
    </font>
    <font>
      <sz val="8"/>
      <color rgb="FFFFFFFF"/>
      <name val="Arial CE"/>
      <family val="2"/>
      <charset val="238"/>
    </font>
    <font>
      <sz val="8"/>
      <color theme="1"/>
      <name val="Arial"/>
      <family val="2"/>
      <charset val="238"/>
    </font>
    <font>
      <sz val="8"/>
      <color rgb="FFFF0000"/>
      <name val="Arial CE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2"/>
      <color theme="1"/>
      <name val="Arial CE"/>
      <family val="2"/>
      <charset val="238"/>
    </font>
    <font>
      <b/>
      <sz val="8"/>
      <color rgb="FFFFFFFF"/>
      <name val="Arial CE"/>
      <charset val="238"/>
    </font>
    <font>
      <sz val="8"/>
      <name val="Arial CE"/>
      <family val="2"/>
      <charset val="238"/>
    </font>
    <font>
      <b/>
      <sz val="8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8"/>
      <color theme="0"/>
      <name val="Arial CE"/>
      <family val="2"/>
      <charset val="238"/>
    </font>
    <font>
      <b/>
      <sz val="8"/>
      <color theme="0"/>
      <name val="Arial CE"/>
      <family val="2"/>
      <charset val="238"/>
    </font>
    <font>
      <b/>
      <sz val="8"/>
      <color theme="0"/>
      <name val="Arial"/>
      <family val="2"/>
      <charset val="238"/>
    </font>
    <font>
      <b/>
      <sz val="9"/>
      <color theme="1"/>
      <name val="Arial CE"/>
      <family val="2"/>
      <charset val="238"/>
    </font>
  </fonts>
  <fills count="1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4" fillId="2" borderId="0" xfId="0" applyFont="1" applyFill="1"/>
    <xf numFmtId="0" fontId="5" fillId="2" borderId="2" xfId="0" applyFont="1" applyFill="1" applyBorder="1" applyAlignment="1">
      <alignment horizontal="center" wrapText="1"/>
    </xf>
    <xf numFmtId="0" fontId="8" fillId="3" borderId="6" xfId="0" applyFont="1" applyFill="1" applyBorder="1"/>
    <xf numFmtId="0" fontId="8" fillId="3" borderId="7" xfId="0" applyFont="1" applyFill="1" applyBorder="1"/>
    <xf numFmtId="0" fontId="3" fillId="4" borderId="6" xfId="0" applyFont="1" applyFill="1" applyBorder="1" applyAlignment="1">
      <alignment horizontal="right"/>
    </xf>
    <xf numFmtId="0" fontId="2" fillId="4" borderId="7" xfId="0" applyFont="1" applyFill="1" applyBorder="1"/>
    <xf numFmtId="3" fontId="9" fillId="2" borderId="7" xfId="0" applyNumberFormat="1" applyFont="1" applyFill="1" applyBorder="1" applyAlignment="1">
      <alignment horizontal="right"/>
    </xf>
    <xf numFmtId="0" fontId="8" fillId="3" borderId="6" xfId="0" applyFont="1" applyFill="1" applyBorder="1" applyAlignment="1">
      <alignment horizontal="right"/>
    </xf>
    <xf numFmtId="0" fontId="3" fillId="4" borderId="6" xfId="0" applyFont="1" applyFill="1" applyBorder="1"/>
    <xf numFmtId="0" fontId="2" fillId="2" borderId="7" xfId="0" applyFont="1" applyFill="1" applyBorder="1"/>
    <xf numFmtId="0" fontId="8" fillId="5" borderId="6" xfId="0" applyFont="1" applyFill="1" applyBorder="1"/>
    <xf numFmtId="0" fontId="8" fillId="5" borderId="7" xfId="0" applyFont="1" applyFill="1" applyBorder="1"/>
    <xf numFmtId="3" fontId="8" fillId="5" borderId="7" xfId="0" applyNumberFormat="1" applyFont="1" applyFill="1" applyBorder="1" applyAlignment="1">
      <alignment horizontal="right"/>
    </xf>
    <xf numFmtId="0" fontId="3" fillId="6" borderId="6" xfId="0" applyFont="1" applyFill="1" applyBorder="1" applyAlignment="1">
      <alignment horizontal="right"/>
    </xf>
    <xf numFmtId="0" fontId="2" fillId="6" borderId="7" xfId="0" applyFont="1" applyFill="1" applyBorder="1"/>
    <xf numFmtId="0" fontId="3" fillId="6" borderId="7" xfId="0" applyFont="1" applyFill="1" applyBorder="1"/>
    <xf numFmtId="0" fontId="3" fillId="5" borderId="6" xfId="0" applyFont="1" applyFill="1" applyBorder="1"/>
    <xf numFmtId="0" fontId="0" fillId="6" borderId="6" xfId="0" applyFill="1" applyBorder="1"/>
    <xf numFmtId="0" fontId="3" fillId="2" borderId="7" xfId="0" applyFont="1" applyFill="1" applyBorder="1"/>
    <xf numFmtId="0" fontId="3" fillId="6" borderId="6" xfId="0" applyFont="1" applyFill="1" applyBorder="1"/>
    <xf numFmtId="0" fontId="11" fillId="6" borderId="7" xfId="0" applyFont="1" applyFill="1" applyBorder="1"/>
    <xf numFmtId="0" fontId="2" fillId="6" borderId="6" xfId="0" applyFont="1" applyFill="1" applyBorder="1"/>
    <xf numFmtId="0" fontId="12" fillId="5" borderId="6" xfId="0" applyFont="1" applyFill="1" applyBorder="1"/>
    <xf numFmtId="0" fontId="3" fillId="7" borderId="6" xfId="0" applyFont="1" applyFill="1" applyBorder="1"/>
    <xf numFmtId="0" fontId="3" fillId="7" borderId="7" xfId="0" applyFont="1" applyFill="1" applyBorder="1"/>
    <xf numFmtId="0" fontId="3" fillId="8" borderId="5" xfId="0" applyFont="1" applyFill="1" applyBorder="1"/>
    <xf numFmtId="0" fontId="3" fillId="8" borderId="6" xfId="0" applyFont="1" applyFill="1" applyBorder="1"/>
    <xf numFmtId="0" fontId="3" fillId="8" borderId="7" xfId="0" applyFont="1" applyFill="1" applyBorder="1"/>
    <xf numFmtId="0" fontId="8" fillId="9" borderId="6" xfId="0" applyFont="1" applyFill="1" applyBorder="1"/>
    <xf numFmtId="0" fontId="0" fillId="9" borderId="7" xfId="0" applyFill="1" applyBorder="1"/>
    <xf numFmtId="0" fontId="8" fillId="9" borderId="7" xfId="0" applyFont="1" applyFill="1" applyBorder="1"/>
    <xf numFmtId="0" fontId="3" fillId="2" borderId="6" xfId="0" applyFont="1" applyFill="1" applyBorder="1"/>
    <xf numFmtId="3" fontId="0" fillId="0" borderId="0" xfId="0" applyNumberFormat="1"/>
    <xf numFmtId="3" fontId="8" fillId="3" borderId="7" xfId="0" applyNumberFormat="1" applyFont="1" applyFill="1" applyBorder="1" applyAlignment="1">
      <alignment horizontal="right" vertical="center"/>
    </xf>
    <xf numFmtId="3" fontId="9" fillId="2" borderId="7" xfId="0" applyNumberFormat="1" applyFont="1" applyFill="1" applyBorder="1" applyAlignment="1">
      <alignment horizontal="right" vertical="center"/>
    </xf>
    <xf numFmtId="3" fontId="10" fillId="5" borderId="7" xfId="0" applyNumberFormat="1" applyFont="1" applyFill="1" applyBorder="1" applyAlignment="1">
      <alignment horizontal="right" vertical="center"/>
    </xf>
    <xf numFmtId="3" fontId="8" fillId="5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3" fontId="3" fillId="2" borderId="7" xfId="0" applyNumberFormat="1" applyFont="1" applyFill="1" applyBorder="1" applyAlignment="1">
      <alignment horizontal="right" vertical="center"/>
    </xf>
    <xf numFmtId="3" fontId="0" fillId="7" borderId="7" xfId="0" applyNumberFormat="1" applyFill="1" applyBorder="1" applyAlignment="1">
      <alignment horizontal="right" vertical="center"/>
    </xf>
    <xf numFmtId="3" fontId="3" fillId="8" borderId="7" xfId="0" applyNumberFormat="1" applyFont="1" applyFill="1" applyBorder="1" applyAlignment="1">
      <alignment horizontal="right" vertical="center"/>
    </xf>
    <xf numFmtId="3" fontId="0" fillId="9" borderId="7" xfId="0" applyNumberFormat="1" applyFill="1" applyBorder="1" applyAlignment="1">
      <alignment horizontal="right" vertical="center"/>
    </xf>
    <xf numFmtId="3" fontId="0" fillId="0" borderId="0" xfId="0" applyNumberFormat="1" applyAlignment="1">
      <alignment horizontal="right" vertical="center"/>
    </xf>
    <xf numFmtId="3" fontId="3" fillId="10" borderId="0" xfId="0" applyNumberFormat="1" applyFont="1" applyFill="1" applyAlignment="1">
      <alignment horizontal="right" vertical="center"/>
    </xf>
    <xf numFmtId="3" fontId="11" fillId="2" borderId="7" xfId="0" applyNumberFormat="1" applyFont="1" applyFill="1" applyBorder="1" applyAlignment="1">
      <alignment horizontal="right" vertical="center"/>
    </xf>
    <xf numFmtId="0" fontId="11" fillId="2" borderId="7" xfId="0" applyFont="1" applyFill="1" applyBorder="1" applyAlignment="1">
      <alignment horizontal="right"/>
    </xf>
    <xf numFmtId="3" fontId="11" fillId="2" borderId="7" xfId="0" applyNumberFormat="1" applyFont="1" applyFill="1" applyBorder="1" applyAlignment="1">
      <alignment horizontal="right"/>
    </xf>
    <xf numFmtId="3" fontId="14" fillId="2" borderId="7" xfId="0" applyNumberFormat="1" applyFont="1" applyFill="1" applyBorder="1" applyAlignment="1">
      <alignment horizontal="right" vertical="center"/>
    </xf>
    <xf numFmtId="3" fontId="15" fillId="2" borderId="7" xfId="0" applyNumberFormat="1" applyFont="1" applyFill="1" applyBorder="1" applyAlignment="1">
      <alignment horizontal="right" vertical="center"/>
    </xf>
    <xf numFmtId="49" fontId="3" fillId="2" borderId="0" xfId="0" applyNumberFormat="1" applyFont="1" applyFill="1" applyAlignment="1">
      <alignment horizontal="right" vertical="center"/>
    </xf>
    <xf numFmtId="49" fontId="3" fillId="3" borderId="7" xfId="0" applyNumberFormat="1" applyFont="1" applyFill="1" applyBorder="1" applyAlignment="1">
      <alignment horizontal="right" vertical="center"/>
    </xf>
    <xf numFmtId="49" fontId="3" fillId="2" borderId="7" xfId="0" applyNumberFormat="1" applyFont="1" applyFill="1" applyBorder="1" applyAlignment="1">
      <alignment horizontal="right" vertical="center"/>
    </xf>
    <xf numFmtId="49" fontId="13" fillId="2" borderId="7" xfId="0" applyNumberFormat="1" applyFont="1" applyFill="1" applyBorder="1" applyAlignment="1">
      <alignment horizontal="right" vertical="center"/>
    </xf>
    <xf numFmtId="49" fontId="16" fillId="5" borderId="7" xfId="0" applyNumberFormat="1" applyFont="1" applyFill="1" applyBorder="1" applyAlignment="1">
      <alignment horizontal="right" vertical="center"/>
    </xf>
    <xf numFmtId="49" fontId="3" fillId="5" borderId="7" xfId="0" applyNumberFormat="1" applyFont="1" applyFill="1" applyBorder="1" applyAlignment="1">
      <alignment horizontal="right" vertical="center"/>
    </xf>
    <xf numFmtId="49" fontId="14" fillId="2" borderId="7" xfId="0" applyNumberFormat="1" applyFont="1" applyFill="1" applyBorder="1" applyAlignment="1">
      <alignment horizontal="right" vertical="center"/>
    </xf>
    <xf numFmtId="49" fontId="3" fillId="7" borderId="7" xfId="0" applyNumberFormat="1" applyFont="1" applyFill="1" applyBorder="1" applyAlignment="1">
      <alignment horizontal="right" vertical="center"/>
    </xf>
    <xf numFmtId="49" fontId="3" fillId="8" borderId="7" xfId="0" applyNumberFormat="1" applyFont="1" applyFill="1" applyBorder="1" applyAlignment="1">
      <alignment horizontal="right" vertical="center"/>
    </xf>
    <xf numFmtId="49" fontId="3" fillId="9" borderId="7" xfId="0" applyNumberFormat="1" applyFont="1" applyFill="1" applyBorder="1" applyAlignment="1">
      <alignment horizontal="right" vertical="center"/>
    </xf>
    <xf numFmtId="49" fontId="13" fillId="0" borderId="0" xfId="0" applyNumberFormat="1" applyFont="1" applyAlignment="1">
      <alignment horizontal="right" vertical="center"/>
    </xf>
    <xf numFmtId="49" fontId="3" fillId="10" borderId="0" xfId="0" applyNumberFormat="1" applyFont="1" applyFill="1" applyAlignment="1">
      <alignment horizontal="right" vertical="center"/>
    </xf>
    <xf numFmtId="0" fontId="17" fillId="5" borderId="7" xfId="0" applyFont="1" applyFill="1" applyBorder="1"/>
    <xf numFmtId="0" fontId="18" fillId="11" borderId="0" xfId="0" applyFont="1" applyFill="1" applyBorder="1" applyAlignment="1">
      <alignment horizontal="right"/>
    </xf>
    <xf numFmtId="3" fontId="19" fillId="11" borderId="0" xfId="0" applyNumberFormat="1" applyFont="1" applyFill="1" applyBorder="1" applyAlignment="1">
      <alignment horizontal="right" vertical="center"/>
    </xf>
    <xf numFmtId="0" fontId="20" fillId="5" borderId="6" xfId="0" applyFont="1" applyFill="1" applyBorder="1" applyAlignment="1">
      <alignment horizontal="right"/>
    </xf>
    <xf numFmtId="3" fontId="21" fillId="5" borderId="7" xfId="0" applyNumberFormat="1" applyFont="1" applyFill="1" applyBorder="1" applyAlignment="1">
      <alignment horizontal="right" vertical="center"/>
    </xf>
    <xf numFmtId="0" fontId="0" fillId="0" borderId="0" xfId="0" applyFont="1"/>
    <xf numFmtId="49" fontId="4" fillId="2" borderId="0" xfId="0" applyNumberFormat="1" applyFont="1" applyFill="1"/>
    <xf numFmtId="49" fontId="5" fillId="2" borderId="2" xfId="0" applyNumberFormat="1" applyFont="1" applyFill="1" applyBorder="1" applyAlignment="1">
      <alignment horizontal="center" wrapText="1"/>
    </xf>
    <xf numFmtId="49" fontId="8" fillId="3" borderId="7" xfId="0" applyNumberFormat="1" applyFont="1" applyFill="1" applyBorder="1" applyAlignment="1">
      <alignment horizontal="right" vertical="center"/>
    </xf>
    <xf numFmtId="49" fontId="9" fillId="2" borderId="7" xfId="0" applyNumberFormat="1" applyFont="1" applyFill="1" applyBorder="1" applyAlignment="1">
      <alignment horizontal="right" vertical="center"/>
    </xf>
    <xf numFmtId="49" fontId="11" fillId="2" borderId="7" xfId="0" applyNumberFormat="1" applyFont="1" applyFill="1" applyBorder="1" applyAlignment="1">
      <alignment horizontal="right" vertical="center"/>
    </xf>
    <xf numFmtId="49" fontId="15" fillId="2" borderId="7" xfId="0" applyNumberFormat="1" applyFont="1" applyFill="1" applyBorder="1" applyAlignment="1">
      <alignment horizontal="right" vertical="center"/>
    </xf>
    <xf numFmtId="49" fontId="10" fillId="5" borderId="7" xfId="0" applyNumberFormat="1" applyFont="1" applyFill="1" applyBorder="1" applyAlignment="1">
      <alignment horizontal="right" vertical="center"/>
    </xf>
    <xf numFmtId="49" fontId="8" fillId="5" borderId="7" xfId="0" applyNumberFormat="1" applyFont="1" applyFill="1" applyBorder="1" applyAlignment="1">
      <alignment horizontal="right" vertical="center"/>
    </xf>
    <xf numFmtId="49" fontId="9" fillId="2" borderId="7" xfId="0" applyNumberFormat="1" applyFont="1" applyFill="1" applyBorder="1" applyAlignment="1">
      <alignment horizontal="right"/>
    </xf>
    <xf numFmtId="49" fontId="2" fillId="2" borderId="7" xfId="0" applyNumberFormat="1" applyFont="1" applyFill="1" applyBorder="1" applyAlignment="1">
      <alignment horizontal="right" vertical="center"/>
    </xf>
    <xf numFmtId="49" fontId="21" fillId="5" borderId="7" xfId="0" applyNumberFormat="1" applyFont="1" applyFill="1" applyBorder="1" applyAlignment="1">
      <alignment horizontal="right" vertical="center"/>
    </xf>
    <xf numFmtId="49" fontId="0" fillId="7" borderId="7" xfId="0" applyNumberFormat="1" applyFill="1" applyBorder="1" applyAlignment="1">
      <alignment horizontal="right" vertical="center"/>
    </xf>
    <xf numFmtId="49" fontId="0" fillId="9" borderId="7" xfId="0" applyNumberFormat="1" applyFill="1" applyBorder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49" fontId="0" fillId="0" borderId="0" xfId="0" applyNumberFormat="1"/>
    <xf numFmtId="0" fontId="1" fillId="2" borderId="0" xfId="0" applyFont="1" applyFill="1"/>
    <xf numFmtId="0" fontId="22" fillId="5" borderId="7" xfId="0" applyFont="1" applyFill="1" applyBorder="1"/>
    <xf numFmtId="0" fontId="3" fillId="3" borderId="6" xfId="0" applyFont="1" applyFill="1" applyBorder="1"/>
    <xf numFmtId="0" fontId="22" fillId="3" borderId="7" xfId="0" applyFont="1" applyFill="1" applyBorder="1"/>
    <xf numFmtId="49" fontId="22" fillId="3" borderId="7" xfId="0" applyNumberFormat="1" applyFont="1" applyFill="1" applyBorder="1" applyAlignment="1">
      <alignment horizontal="right" vertical="center"/>
    </xf>
    <xf numFmtId="3" fontId="23" fillId="3" borderId="7" xfId="0" applyNumberFormat="1" applyFont="1" applyFill="1" applyBorder="1" applyAlignment="1">
      <alignment horizontal="right" vertical="center"/>
    </xf>
    <xf numFmtId="49" fontId="23" fillId="3" borderId="7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/>
    <xf numFmtId="49" fontId="2" fillId="2" borderId="7" xfId="0" applyNumberFormat="1" applyFont="1" applyFill="1" applyBorder="1"/>
    <xf numFmtId="49" fontId="1" fillId="3" borderId="8" xfId="0" applyNumberFormat="1" applyFont="1" applyFill="1" applyBorder="1" applyAlignment="1">
      <alignment horizontal="right" vertical="center"/>
    </xf>
    <xf numFmtId="3" fontId="8" fillId="3" borderId="8" xfId="0" applyNumberFormat="1" applyFont="1" applyFill="1" applyBorder="1" applyAlignment="1">
      <alignment horizontal="right" vertical="center"/>
    </xf>
    <xf numFmtId="49" fontId="8" fillId="3" borderId="8" xfId="0" applyNumberFormat="1" applyFont="1" applyFill="1" applyBorder="1" applyAlignment="1">
      <alignment horizontal="right" vertical="center"/>
    </xf>
    <xf numFmtId="49" fontId="3" fillId="2" borderId="3" xfId="0" applyNumberFormat="1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right"/>
    </xf>
    <xf numFmtId="0" fontId="8" fillId="3" borderId="8" xfId="0" applyFont="1" applyFill="1" applyBorder="1"/>
    <xf numFmtId="49" fontId="3" fillId="3" borderId="8" xfId="0" applyNumberFormat="1" applyFont="1" applyFill="1" applyBorder="1" applyAlignment="1">
      <alignment horizontal="right" vertical="center"/>
    </xf>
    <xf numFmtId="49" fontId="19" fillId="5" borderId="7" xfId="0" applyNumberFormat="1" applyFont="1" applyFill="1" applyBorder="1" applyAlignment="1">
      <alignment horizontal="right" vertical="center"/>
    </xf>
    <xf numFmtId="49" fontId="3" fillId="12" borderId="7" xfId="0" applyNumberFormat="1" applyFont="1" applyFill="1" applyBorder="1" applyAlignment="1">
      <alignment horizontal="right" vertical="center"/>
    </xf>
    <xf numFmtId="3" fontId="2" fillId="12" borderId="7" xfId="0" applyNumberFormat="1" applyFont="1" applyFill="1" applyBorder="1" applyAlignment="1">
      <alignment horizontal="right" vertical="center"/>
    </xf>
    <xf numFmtId="49" fontId="2" fillId="12" borderId="7" xfId="0" applyNumberFormat="1" applyFont="1" applyFill="1" applyBorder="1" applyAlignment="1">
      <alignment horizontal="right" vertical="center"/>
    </xf>
    <xf numFmtId="0" fontId="8" fillId="5" borderId="7" xfId="0" applyFont="1" applyFill="1" applyBorder="1" applyAlignment="1">
      <alignment horizontal="right"/>
    </xf>
    <xf numFmtId="49" fontId="8" fillId="5" borderId="7" xfId="0" applyNumberFormat="1" applyFont="1" applyFill="1" applyBorder="1" applyAlignment="1">
      <alignment horizontal="right"/>
    </xf>
    <xf numFmtId="0" fontId="3" fillId="8" borderId="8" xfId="0" applyFont="1" applyFill="1" applyBorder="1"/>
    <xf numFmtId="0" fontId="3" fillId="3" borderId="8" xfId="0" applyFont="1" applyFill="1" applyBorder="1"/>
    <xf numFmtId="0" fontId="3" fillId="5" borderId="8" xfId="0" applyFont="1" applyFill="1" applyBorder="1"/>
    <xf numFmtId="0" fontId="3" fillId="6" borderId="8" xfId="0" applyFont="1" applyFill="1" applyBorder="1" applyAlignment="1">
      <alignment horizontal="right"/>
    </xf>
    <xf numFmtId="0" fontId="8" fillId="5" borderId="8" xfId="0" applyFont="1" applyFill="1" applyBorder="1"/>
    <xf numFmtId="0" fontId="7" fillId="5" borderId="2" xfId="0" applyFont="1" applyFill="1" applyBorder="1" applyAlignment="1">
      <alignment horizontal="left"/>
    </xf>
    <xf numFmtId="0" fontId="7" fillId="5" borderId="9" xfId="0" applyFont="1" applyFill="1" applyBorder="1" applyAlignment="1">
      <alignment horizontal="left"/>
    </xf>
    <xf numFmtId="0" fontId="24" fillId="2" borderId="0" xfId="0" applyFont="1" applyFill="1"/>
    <xf numFmtId="0" fontId="3" fillId="2" borderId="1" xfId="0" applyFont="1" applyFill="1" applyBorder="1"/>
    <xf numFmtId="0" fontId="3" fillId="2" borderId="2" xfId="0" applyFont="1" applyFill="1" applyBorder="1"/>
    <xf numFmtId="0" fontId="3" fillId="2" borderId="4" xfId="0" applyFont="1" applyFill="1" applyBorder="1"/>
    <xf numFmtId="0" fontId="1" fillId="2" borderId="0" xfId="0" applyFont="1" applyFill="1"/>
    <xf numFmtId="0" fontId="6" fillId="3" borderId="2" xfId="0" applyFont="1" applyFill="1" applyBorder="1" applyAlignment="1">
      <alignment horizontal="left" vertical="center"/>
    </xf>
    <xf numFmtId="0" fontId="6" fillId="3" borderId="9" xfId="0" applyFont="1" applyFill="1" applyBorder="1" applyAlignment="1">
      <alignment horizontal="left" vertical="center"/>
    </xf>
  </cellXfs>
  <cellStyles count="1">
    <cellStyle name="normálne" xfId="0" builtinId="0"/>
  </cellStyles>
  <dxfs count="0"/>
  <tableStyles count="0" defaultTableStyle="TableStyleMedium9" defaultPivotStyle="PivotStyleLight16"/>
  <colors>
    <mruColors>
      <color rgb="FF008000"/>
      <color rgb="FFEAA4DD"/>
      <color rgb="FFE282D0"/>
      <color rgb="FFEF99CC"/>
      <color rgb="FFE246A3"/>
      <color rgb="FF00B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27"/>
  <sheetViews>
    <sheetView tabSelected="1" topLeftCell="A109" workbookViewId="0">
      <selection activeCell="H123" sqref="H123"/>
    </sheetView>
  </sheetViews>
  <sheetFormatPr defaultRowHeight="15"/>
  <cols>
    <col min="2" max="2" width="29.7109375" customWidth="1"/>
    <col min="3" max="3" width="7" style="60" customWidth="1"/>
    <col min="4" max="4" width="10.140625" customWidth="1"/>
    <col min="5" max="5" width="9.140625" style="82"/>
  </cols>
  <sheetData>
    <row r="1" spans="1:6">
      <c r="A1" s="112" t="s">
        <v>106</v>
      </c>
      <c r="B1" s="112"/>
      <c r="C1" s="112"/>
      <c r="D1" s="116"/>
      <c r="E1" s="116"/>
      <c r="F1" s="116"/>
    </row>
    <row r="2" spans="1:6" ht="15.75" thickBot="1">
      <c r="A2" s="113" t="s">
        <v>0</v>
      </c>
      <c r="B2" s="113"/>
      <c r="C2" s="50"/>
      <c r="D2" s="83"/>
      <c r="E2" s="68"/>
      <c r="F2" s="1"/>
    </row>
    <row r="3" spans="1:6" ht="34.5" thickBot="1">
      <c r="A3" s="114"/>
      <c r="B3" s="115"/>
      <c r="C3" s="95" t="s">
        <v>1</v>
      </c>
      <c r="D3" s="2" t="s">
        <v>63</v>
      </c>
      <c r="E3" s="69" t="s">
        <v>107</v>
      </c>
      <c r="F3" s="2" t="s">
        <v>62</v>
      </c>
    </row>
    <row r="4" spans="1:6" ht="15" customHeight="1" thickBot="1">
      <c r="A4" s="117" t="s">
        <v>2</v>
      </c>
      <c r="B4" s="118"/>
      <c r="C4" s="92"/>
      <c r="D4" s="93">
        <f>SUM(D5+D20+D22+D28)</f>
        <v>467000</v>
      </c>
      <c r="E4" s="94"/>
      <c r="F4" s="93">
        <f>SUM(F5+F20+F22+F28)</f>
        <v>480000</v>
      </c>
    </row>
    <row r="5" spans="1:6" ht="15.75" thickBot="1">
      <c r="A5" s="3"/>
      <c r="B5" s="4" t="s">
        <v>3</v>
      </c>
      <c r="C5" s="51"/>
      <c r="D5" s="34">
        <f>SUM(D6+D10+D15)</f>
        <v>393000</v>
      </c>
      <c r="E5" s="70"/>
      <c r="F5" s="34">
        <f>SUM(F6+F10+F15)</f>
        <v>393000</v>
      </c>
    </row>
    <row r="6" spans="1:6" ht="15.75" thickBot="1">
      <c r="A6" s="96">
        <v>100</v>
      </c>
      <c r="B6" s="97" t="s">
        <v>96</v>
      </c>
      <c r="C6" s="98"/>
      <c r="D6" s="93">
        <f t="shared" ref="D6:F6" si="0">SUM(D7:D9)</f>
        <v>242400</v>
      </c>
      <c r="E6" s="94"/>
      <c r="F6" s="93">
        <f t="shared" si="0"/>
        <v>242400</v>
      </c>
    </row>
    <row r="7" spans="1:6" ht="15.75" thickBot="1">
      <c r="A7" s="5">
        <v>110</v>
      </c>
      <c r="B7" s="6" t="s">
        <v>4</v>
      </c>
      <c r="C7" s="52"/>
      <c r="D7" s="35">
        <v>212000</v>
      </c>
      <c r="E7" s="71"/>
      <c r="F7" s="35">
        <v>212000</v>
      </c>
    </row>
    <row r="8" spans="1:6" ht="15.75" thickBot="1">
      <c r="A8" s="5">
        <v>120</v>
      </c>
      <c r="B8" s="6" t="s">
        <v>5</v>
      </c>
      <c r="C8" s="52"/>
      <c r="D8" s="35">
        <v>20000</v>
      </c>
      <c r="E8" s="71"/>
      <c r="F8" s="35">
        <v>20000</v>
      </c>
    </row>
    <row r="9" spans="1:6" ht="15.75" thickBot="1">
      <c r="A9" s="5">
        <v>130</v>
      </c>
      <c r="B9" s="6" t="s">
        <v>6</v>
      </c>
      <c r="C9" s="52"/>
      <c r="D9" s="35">
        <v>10400</v>
      </c>
      <c r="E9" s="71"/>
      <c r="F9" s="35">
        <v>10400</v>
      </c>
    </row>
    <row r="10" spans="1:6" ht="15.75" thickBot="1">
      <c r="A10" s="8">
        <v>200</v>
      </c>
      <c r="B10" s="4" t="s">
        <v>97</v>
      </c>
      <c r="C10" s="51"/>
      <c r="D10" s="34">
        <f t="shared" ref="D10:F10" si="1">SUM(D11:D14)</f>
        <v>10600</v>
      </c>
      <c r="E10" s="70"/>
      <c r="F10" s="34">
        <f t="shared" si="1"/>
        <v>10600</v>
      </c>
    </row>
    <row r="11" spans="1:6" ht="15.75" thickBot="1">
      <c r="A11" s="5">
        <v>210</v>
      </c>
      <c r="B11" s="6" t="s">
        <v>7</v>
      </c>
      <c r="C11" s="52"/>
      <c r="D11" s="35">
        <v>7400</v>
      </c>
      <c r="E11" s="71"/>
      <c r="F11" s="35">
        <v>7400</v>
      </c>
    </row>
    <row r="12" spans="1:6" ht="15.75" thickBot="1">
      <c r="A12" s="5">
        <v>220</v>
      </c>
      <c r="B12" s="6" t="s">
        <v>8</v>
      </c>
      <c r="C12" s="52"/>
      <c r="D12" s="35">
        <v>3000</v>
      </c>
      <c r="E12" s="71"/>
      <c r="F12" s="35">
        <v>3000</v>
      </c>
    </row>
    <row r="13" spans="1:6" ht="15.75" thickBot="1">
      <c r="A13" s="5">
        <v>240</v>
      </c>
      <c r="B13" s="6" t="s">
        <v>9</v>
      </c>
      <c r="C13" s="52"/>
      <c r="D13" s="35">
        <v>0</v>
      </c>
      <c r="E13" s="71"/>
      <c r="F13" s="35">
        <v>0</v>
      </c>
    </row>
    <row r="14" spans="1:6" ht="15.75" thickBot="1">
      <c r="A14" s="5">
        <v>290</v>
      </c>
      <c r="B14" s="6" t="s">
        <v>10</v>
      </c>
      <c r="C14" s="52"/>
      <c r="D14" s="45">
        <v>200</v>
      </c>
      <c r="E14" s="72"/>
      <c r="F14" s="45">
        <v>200</v>
      </c>
    </row>
    <row r="15" spans="1:6" ht="15.75" thickBot="1">
      <c r="A15" s="8">
        <v>300</v>
      </c>
      <c r="B15" s="4" t="s">
        <v>98</v>
      </c>
      <c r="C15" s="51"/>
      <c r="D15" s="34">
        <f t="shared" ref="D15:F15" si="2">SUM(D16:D19)</f>
        <v>140000</v>
      </c>
      <c r="E15" s="70"/>
      <c r="F15" s="34">
        <f t="shared" si="2"/>
        <v>140000</v>
      </c>
    </row>
    <row r="16" spans="1:6" ht="15.75" thickBot="1">
      <c r="A16" s="5">
        <v>310</v>
      </c>
      <c r="B16" s="6" t="s">
        <v>61</v>
      </c>
      <c r="C16" s="52"/>
      <c r="D16" s="35">
        <v>11000</v>
      </c>
      <c r="E16" s="71"/>
      <c r="F16" s="35">
        <v>11000</v>
      </c>
    </row>
    <row r="17" spans="1:8" ht="15.75" thickBot="1">
      <c r="A17" s="9">
        <v>312</v>
      </c>
      <c r="B17" s="6" t="s">
        <v>108</v>
      </c>
      <c r="C17" s="52"/>
      <c r="D17" s="35">
        <v>80000</v>
      </c>
      <c r="E17" s="71"/>
      <c r="F17" s="35">
        <v>80000</v>
      </c>
    </row>
    <row r="18" spans="1:8" ht="15.75" thickBot="1">
      <c r="A18" s="9">
        <v>312</v>
      </c>
      <c r="B18" s="6" t="s">
        <v>109</v>
      </c>
      <c r="C18" s="52"/>
      <c r="D18" s="35">
        <v>49000</v>
      </c>
      <c r="E18" s="71"/>
      <c r="F18" s="35">
        <v>49000</v>
      </c>
    </row>
    <row r="19" spans="1:8" ht="15.75" thickBot="1">
      <c r="A19" s="5">
        <v>331</v>
      </c>
      <c r="B19" s="6" t="s">
        <v>100</v>
      </c>
      <c r="C19" s="52"/>
      <c r="D19" s="90">
        <v>0</v>
      </c>
      <c r="E19" s="91"/>
      <c r="F19" s="90">
        <v>0</v>
      </c>
    </row>
    <row r="20" spans="1:8" ht="15.75" thickBot="1">
      <c r="A20" s="3">
        <v>400</v>
      </c>
      <c r="B20" s="4" t="s">
        <v>56</v>
      </c>
      <c r="C20" s="51"/>
      <c r="D20" s="34">
        <f>SUM(D21)</f>
        <v>20000</v>
      </c>
      <c r="E20" s="70" t="s">
        <v>128</v>
      </c>
      <c r="F20" s="34">
        <f>SUM(F21)</f>
        <v>33000</v>
      </c>
    </row>
    <row r="21" spans="1:8" ht="15.75" thickBot="1">
      <c r="A21" s="5">
        <v>400</v>
      </c>
      <c r="B21" s="6" t="s">
        <v>11</v>
      </c>
      <c r="C21" s="52"/>
      <c r="D21" s="35">
        <v>20000</v>
      </c>
      <c r="E21" s="71" t="s">
        <v>128</v>
      </c>
      <c r="F21" s="35">
        <v>33000</v>
      </c>
      <c r="G21" t="s">
        <v>111</v>
      </c>
    </row>
    <row r="22" spans="1:8" ht="15.75" thickBot="1">
      <c r="A22" s="3"/>
      <c r="B22" s="4" t="s">
        <v>99</v>
      </c>
      <c r="C22" s="51"/>
      <c r="D22" s="34">
        <f t="shared" ref="D22:F22" si="3">SUM(D23:D27)</f>
        <v>50000</v>
      </c>
      <c r="E22" s="70"/>
      <c r="F22" s="34">
        <f t="shared" si="3"/>
        <v>50000</v>
      </c>
    </row>
    <row r="23" spans="1:8" ht="15.75" thickBot="1">
      <c r="A23" s="5">
        <v>230</v>
      </c>
      <c r="B23" s="6" t="s">
        <v>101</v>
      </c>
      <c r="C23" s="52"/>
      <c r="D23" s="45">
        <v>0</v>
      </c>
      <c r="E23" s="72" t="s">
        <v>116</v>
      </c>
      <c r="F23" s="45">
        <v>3000</v>
      </c>
      <c r="G23" t="s">
        <v>111</v>
      </c>
    </row>
    <row r="24" spans="1:8" ht="15.75" thickBot="1">
      <c r="A24" s="5">
        <v>300</v>
      </c>
      <c r="B24" s="6" t="s">
        <v>12</v>
      </c>
      <c r="C24" s="52"/>
      <c r="D24" s="49">
        <v>50000</v>
      </c>
      <c r="E24" s="73" t="s">
        <v>126</v>
      </c>
      <c r="F24" s="49">
        <v>0</v>
      </c>
      <c r="G24" t="s">
        <v>111</v>
      </c>
    </row>
    <row r="25" spans="1:8" ht="15.75" thickBot="1">
      <c r="A25" s="5">
        <v>300</v>
      </c>
      <c r="B25" s="6" t="s">
        <v>117</v>
      </c>
      <c r="C25" s="52"/>
      <c r="D25" s="49"/>
      <c r="E25" s="73" t="s">
        <v>127</v>
      </c>
      <c r="F25" s="49">
        <v>42000</v>
      </c>
      <c r="G25" t="s">
        <v>111</v>
      </c>
    </row>
    <row r="26" spans="1:8" ht="15.75" thickBot="1">
      <c r="A26" s="5">
        <v>300</v>
      </c>
      <c r="B26" s="6" t="s">
        <v>124</v>
      </c>
      <c r="C26" s="52"/>
      <c r="D26" s="49"/>
      <c r="E26" s="73" t="s">
        <v>125</v>
      </c>
      <c r="F26" s="49">
        <v>5000</v>
      </c>
      <c r="G26" t="s">
        <v>111</v>
      </c>
    </row>
    <row r="27" spans="1:8" ht="15.75" thickBot="1">
      <c r="A27" s="5">
        <v>332</v>
      </c>
      <c r="B27" s="6" t="s">
        <v>100</v>
      </c>
      <c r="C27" s="53"/>
      <c r="D27" s="45">
        <v>0</v>
      </c>
      <c r="E27" s="72"/>
      <c r="F27" s="45">
        <v>0</v>
      </c>
    </row>
    <row r="28" spans="1:8" ht="15.75" thickBot="1">
      <c r="A28" s="85"/>
      <c r="B28" s="86" t="s">
        <v>102</v>
      </c>
      <c r="C28" s="87"/>
      <c r="D28" s="88">
        <v>4000</v>
      </c>
      <c r="E28" s="89"/>
      <c r="F28" s="88">
        <v>4000</v>
      </c>
    </row>
    <row r="29" spans="1:8" ht="15.75" thickBot="1">
      <c r="A29" s="106"/>
      <c r="B29" s="86" t="s">
        <v>103</v>
      </c>
      <c r="C29" s="87"/>
      <c r="D29" s="88">
        <v>0</v>
      </c>
      <c r="E29" s="89"/>
      <c r="F29" s="88">
        <v>0</v>
      </c>
    </row>
    <row r="30" spans="1:8" ht="16.5" thickBot="1">
      <c r="A30" s="110" t="s">
        <v>13</v>
      </c>
      <c r="B30" s="111"/>
      <c r="C30" s="54"/>
      <c r="D30" s="37">
        <f>SUM(D31,D91,D76)</f>
        <v>467000</v>
      </c>
      <c r="E30" s="75"/>
      <c r="F30" s="37">
        <v>480000</v>
      </c>
    </row>
    <row r="31" spans="1:8" ht="15.75" thickBot="1">
      <c r="A31" s="11"/>
      <c r="B31" s="12" t="s">
        <v>14</v>
      </c>
      <c r="C31" s="55"/>
      <c r="D31" s="37">
        <f>SUM(D32,D42,D44,D47,D50,D52,D54,D56,D60,D62,D64,D67,D70,D72,D74)</f>
        <v>239000</v>
      </c>
      <c r="E31" s="75"/>
      <c r="F31" s="37">
        <f>SUM(F32,F42,F44,F47,F50,F52,F54,F56,F60,F62,F64,F67,F70,F72,F74)</f>
        <v>239000</v>
      </c>
    </row>
    <row r="32" spans="1:8" ht="15.75" thickBot="1">
      <c r="A32" s="11"/>
      <c r="B32" s="12" t="s">
        <v>15</v>
      </c>
      <c r="C32" s="55" t="s">
        <v>66</v>
      </c>
      <c r="D32" s="37">
        <f t="shared" ref="D32:F32" si="4">SUM(D33:D41)</f>
        <v>165300</v>
      </c>
      <c r="E32" s="75"/>
      <c r="F32" s="37">
        <f t="shared" si="4"/>
        <v>165300</v>
      </c>
      <c r="H32" s="33"/>
    </row>
    <row r="33" spans="1:6" ht="15.75" thickBot="1">
      <c r="A33" s="14">
        <v>610</v>
      </c>
      <c r="B33" s="15" t="s">
        <v>16</v>
      </c>
      <c r="C33" s="52"/>
      <c r="D33" s="35">
        <v>75000</v>
      </c>
      <c r="E33" s="71"/>
      <c r="F33" s="35">
        <v>75000</v>
      </c>
    </row>
    <row r="34" spans="1:6" ht="15.75" thickBot="1">
      <c r="A34" s="14">
        <v>620</v>
      </c>
      <c r="B34" s="15" t="s">
        <v>17</v>
      </c>
      <c r="C34" s="52"/>
      <c r="D34" s="35">
        <v>27000</v>
      </c>
      <c r="E34" s="71"/>
      <c r="F34" s="35">
        <v>27000</v>
      </c>
    </row>
    <row r="35" spans="1:6" ht="15.75" thickBot="1">
      <c r="A35" s="14">
        <v>631</v>
      </c>
      <c r="B35" s="15" t="s">
        <v>18</v>
      </c>
      <c r="C35" s="52"/>
      <c r="D35" s="7">
        <v>500</v>
      </c>
      <c r="E35" s="76"/>
      <c r="F35" s="7">
        <v>500</v>
      </c>
    </row>
    <row r="36" spans="1:6" ht="15.75" thickBot="1">
      <c r="A36" s="14">
        <v>632</v>
      </c>
      <c r="B36" s="15" t="s">
        <v>19</v>
      </c>
      <c r="C36" s="52"/>
      <c r="D36" s="7">
        <v>10300</v>
      </c>
      <c r="E36" s="76"/>
      <c r="F36" s="7">
        <v>10300</v>
      </c>
    </row>
    <row r="37" spans="1:6" ht="15.75" thickBot="1">
      <c r="A37" s="14">
        <v>633</v>
      </c>
      <c r="B37" s="15" t="s">
        <v>20</v>
      </c>
      <c r="C37" s="52"/>
      <c r="D37" s="7">
        <v>8000</v>
      </c>
      <c r="E37" s="76"/>
      <c r="F37" s="7">
        <v>8000</v>
      </c>
    </row>
    <row r="38" spans="1:6" ht="15.75" thickBot="1">
      <c r="A38" s="14">
        <v>634</v>
      </c>
      <c r="B38" s="15" t="s">
        <v>21</v>
      </c>
      <c r="C38" s="52"/>
      <c r="D38" s="7">
        <v>7000</v>
      </c>
      <c r="E38" s="76"/>
      <c r="F38" s="7">
        <v>7000</v>
      </c>
    </row>
    <row r="39" spans="1:6" ht="15.75" thickBot="1">
      <c r="A39" s="14">
        <v>635</v>
      </c>
      <c r="B39" s="15" t="s">
        <v>67</v>
      </c>
      <c r="C39" s="52"/>
      <c r="D39" s="7">
        <v>12000</v>
      </c>
      <c r="E39" s="76"/>
      <c r="F39" s="7">
        <v>12000</v>
      </c>
    </row>
    <row r="40" spans="1:6" ht="15.75" thickBot="1">
      <c r="A40" s="14">
        <v>637</v>
      </c>
      <c r="B40" s="15" t="s">
        <v>22</v>
      </c>
      <c r="C40" s="52"/>
      <c r="D40" s="7">
        <v>25000</v>
      </c>
      <c r="E40" s="76"/>
      <c r="F40" s="7">
        <v>25000</v>
      </c>
    </row>
    <row r="41" spans="1:6" ht="15.75" thickBot="1">
      <c r="A41" s="14">
        <v>642</v>
      </c>
      <c r="B41" s="15" t="s">
        <v>23</v>
      </c>
      <c r="C41" s="52"/>
      <c r="D41" s="7">
        <v>500</v>
      </c>
      <c r="E41" s="76"/>
      <c r="F41" s="7">
        <v>500</v>
      </c>
    </row>
    <row r="42" spans="1:6" ht="15.75" thickBot="1">
      <c r="A42" s="11"/>
      <c r="B42" s="12" t="s">
        <v>24</v>
      </c>
      <c r="C42" s="55" t="s">
        <v>68</v>
      </c>
      <c r="D42" s="37">
        <f>SUM(D43:D43)</f>
        <v>1000</v>
      </c>
      <c r="E42" s="75"/>
      <c r="F42" s="37">
        <f>SUM(F43:F43)</f>
        <v>1000</v>
      </c>
    </row>
    <row r="43" spans="1:6" ht="15.75" thickBot="1">
      <c r="A43" s="14">
        <v>630</v>
      </c>
      <c r="B43" s="15" t="s">
        <v>69</v>
      </c>
      <c r="C43" s="52"/>
      <c r="D43" s="38">
        <v>1000</v>
      </c>
      <c r="E43" s="77"/>
      <c r="F43" s="38">
        <v>1000</v>
      </c>
    </row>
    <row r="44" spans="1:6" ht="15.75" thickBot="1">
      <c r="A44" s="17"/>
      <c r="B44" s="12" t="s">
        <v>70</v>
      </c>
      <c r="C44" s="55" t="s">
        <v>71</v>
      </c>
      <c r="D44" s="37">
        <f t="shared" ref="D44:F44" si="5">SUM(D45:D46)</f>
        <v>200</v>
      </c>
      <c r="E44" s="75"/>
      <c r="F44" s="37">
        <f t="shared" si="5"/>
        <v>200</v>
      </c>
    </row>
    <row r="45" spans="1:6" ht="15.75" thickBot="1">
      <c r="A45" s="14">
        <v>630</v>
      </c>
      <c r="B45" s="15" t="s">
        <v>20</v>
      </c>
      <c r="C45" s="52"/>
      <c r="D45" s="38">
        <v>100</v>
      </c>
      <c r="E45" s="77"/>
      <c r="F45" s="38">
        <v>100</v>
      </c>
    </row>
    <row r="46" spans="1:6" ht="15.75" thickBot="1">
      <c r="A46" s="14">
        <v>642</v>
      </c>
      <c r="B46" s="15" t="s">
        <v>25</v>
      </c>
      <c r="C46" s="52"/>
      <c r="D46" s="38">
        <v>100</v>
      </c>
      <c r="E46" s="77"/>
      <c r="F46" s="38">
        <v>100</v>
      </c>
    </row>
    <row r="47" spans="1:6" ht="15.75" thickBot="1">
      <c r="A47" s="11"/>
      <c r="B47" s="12" t="s">
        <v>26</v>
      </c>
      <c r="C47" s="55" t="s">
        <v>72</v>
      </c>
      <c r="D47" s="37">
        <f>SUM(D48:D49)</f>
        <v>2000</v>
      </c>
      <c r="E47" s="75"/>
      <c r="F47" s="37">
        <f>SUM(F48:F49)</f>
        <v>2000</v>
      </c>
    </row>
    <row r="48" spans="1:6" ht="15.75" thickBot="1">
      <c r="A48" s="14">
        <v>630</v>
      </c>
      <c r="B48" s="15" t="s">
        <v>27</v>
      </c>
      <c r="C48" s="52"/>
      <c r="D48" s="38">
        <v>2000</v>
      </c>
      <c r="E48" s="77"/>
      <c r="F48" s="38">
        <v>2000</v>
      </c>
    </row>
    <row r="49" spans="1:7" ht="15.75" thickBot="1">
      <c r="A49" s="108">
        <v>640</v>
      </c>
      <c r="B49" s="15" t="s">
        <v>25</v>
      </c>
      <c r="C49" s="52"/>
      <c r="D49" s="38">
        <v>0</v>
      </c>
      <c r="E49" s="77"/>
      <c r="F49" s="38">
        <v>0</v>
      </c>
    </row>
    <row r="50" spans="1:7" ht="15.75" thickBot="1">
      <c r="A50" s="17"/>
      <c r="B50" s="62" t="s">
        <v>60</v>
      </c>
      <c r="C50" s="55" t="s">
        <v>73</v>
      </c>
      <c r="D50" s="37">
        <f t="shared" ref="D50:F50" si="6">SUM(D51)</f>
        <v>2000</v>
      </c>
      <c r="E50" s="75"/>
      <c r="F50" s="37">
        <f t="shared" si="6"/>
        <v>2000</v>
      </c>
    </row>
    <row r="51" spans="1:7" ht="15.75" thickBot="1">
      <c r="A51" s="14">
        <v>630</v>
      </c>
      <c r="B51" s="15" t="s">
        <v>28</v>
      </c>
      <c r="C51" s="52"/>
      <c r="D51" s="38">
        <v>2000</v>
      </c>
      <c r="E51" s="77"/>
      <c r="F51" s="38">
        <v>2000</v>
      </c>
      <c r="G51" s="67"/>
    </row>
    <row r="52" spans="1:7" ht="15.75" thickBot="1">
      <c r="A52" s="109"/>
      <c r="B52" s="12" t="s">
        <v>29</v>
      </c>
      <c r="C52" s="55" t="s">
        <v>74</v>
      </c>
      <c r="D52" s="37">
        <f t="shared" ref="D52:F52" si="7">SUM(D53)</f>
        <v>10000</v>
      </c>
      <c r="E52" s="75"/>
      <c r="F52" s="37">
        <f t="shared" si="7"/>
        <v>10000</v>
      </c>
    </row>
    <row r="53" spans="1:7" ht="15.75" thickBot="1">
      <c r="A53" s="14">
        <v>630</v>
      </c>
      <c r="B53" s="15" t="s">
        <v>28</v>
      </c>
      <c r="C53" s="52"/>
      <c r="D53" s="38">
        <v>10000</v>
      </c>
      <c r="E53" s="77"/>
      <c r="F53" s="38">
        <v>10000</v>
      </c>
    </row>
    <row r="54" spans="1:7" ht="15.75" thickBot="1">
      <c r="A54" s="17"/>
      <c r="B54" s="12" t="s">
        <v>76</v>
      </c>
      <c r="C54" s="55" t="s">
        <v>75</v>
      </c>
      <c r="D54" s="36">
        <f t="shared" ref="D54:F54" si="8">SUM(D55)</f>
        <v>5000</v>
      </c>
      <c r="E54" s="74"/>
      <c r="F54" s="36">
        <f t="shared" si="8"/>
        <v>6000</v>
      </c>
    </row>
    <row r="55" spans="1:7" ht="15.75" thickBot="1">
      <c r="A55" s="14">
        <v>630</v>
      </c>
      <c r="B55" s="15" t="s">
        <v>28</v>
      </c>
      <c r="C55" s="52"/>
      <c r="D55" s="38">
        <v>5000</v>
      </c>
      <c r="E55" s="77" t="s">
        <v>119</v>
      </c>
      <c r="F55" s="38">
        <v>6000</v>
      </c>
      <c r="G55" t="s">
        <v>111</v>
      </c>
    </row>
    <row r="56" spans="1:7" ht="15.75" thickBot="1">
      <c r="A56" s="11"/>
      <c r="B56" s="12" t="s">
        <v>30</v>
      </c>
      <c r="C56" s="55" t="s">
        <v>77</v>
      </c>
      <c r="D56" s="37">
        <f t="shared" ref="D56:F56" si="9">SUM(D57:D59)</f>
        <v>28500</v>
      </c>
      <c r="E56" s="75"/>
      <c r="F56" s="37">
        <f t="shared" si="9"/>
        <v>27500</v>
      </c>
    </row>
    <row r="57" spans="1:7" ht="15.75" thickBot="1">
      <c r="A57" s="14">
        <v>610</v>
      </c>
      <c r="B57" s="15" t="s">
        <v>31</v>
      </c>
      <c r="C57" s="52"/>
      <c r="D57" s="38">
        <v>15000</v>
      </c>
      <c r="E57" s="77"/>
      <c r="F57" s="38">
        <v>15000</v>
      </c>
    </row>
    <row r="58" spans="1:7" ht="15.75" thickBot="1">
      <c r="A58" s="14">
        <v>620</v>
      </c>
      <c r="B58" s="15" t="s">
        <v>32</v>
      </c>
      <c r="C58" s="52"/>
      <c r="D58" s="38">
        <v>5500</v>
      </c>
      <c r="E58" s="77"/>
      <c r="F58" s="38">
        <v>5500</v>
      </c>
    </row>
    <row r="59" spans="1:7" ht="15.75" thickBot="1">
      <c r="A59" s="14">
        <v>630</v>
      </c>
      <c r="B59" s="15" t="s">
        <v>28</v>
      </c>
      <c r="C59" s="52"/>
      <c r="D59" s="38">
        <v>8000</v>
      </c>
      <c r="E59" s="77" t="s">
        <v>118</v>
      </c>
      <c r="F59" s="38">
        <v>7000</v>
      </c>
      <c r="G59" t="s">
        <v>111</v>
      </c>
    </row>
    <row r="60" spans="1:7" ht="15.75" thickBot="1">
      <c r="A60" s="11"/>
      <c r="B60" s="12" t="s">
        <v>78</v>
      </c>
      <c r="C60" s="55" t="s">
        <v>65</v>
      </c>
      <c r="D60" s="37">
        <f t="shared" ref="D60:F60" si="10">SUM(D61)</f>
        <v>5000</v>
      </c>
      <c r="E60" s="75"/>
      <c r="F60" s="37">
        <f t="shared" si="10"/>
        <v>5000</v>
      </c>
    </row>
    <row r="61" spans="1:7" ht="15.75" thickBot="1">
      <c r="A61" s="14">
        <v>630</v>
      </c>
      <c r="B61" s="15" t="s">
        <v>28</v>
      </c>
      <c r="C61" s="52"/>
      <c r="D61" s="38">
        <v>5000</v>
      </c>
      <c r="E61" s="77"/>
      <c r="F61" s="38">
        <v>5000</v>
      </c>
    </row>
    <row r="62" spans="1:7" ht="15.75" thickBot="1">
      <c r="A62" s="65"/>
      <c r="B62" s="84" t="s">
        <v>80</v>
      </c>
      <c r="C62" s="99" t="s">
        <v>79</v>
      </c>
      <c r="D62" s="66">
        <f>SUM(D63)</f>
        <v>500</v>
      </c>
      <c r="E62" s="78"/>
      <c r="F62" s="66">
        <f>SUM(F63)</f>
        <v>500</v>
      </c>
    </row>
    <row r="63" spans="1:7" ht="15.75" thickBot="1">
      <c r="A63" s="14">
        <v>630</v>
      </c>
      <c r="B63" s="15" t="s">
        <v>28</v>
      </c>
      <c r="C63" s="52"/>
      <c r="D63" s="38">
        <v>500</v>
      </c>
      <c r="E63" s="77"/>
      <c r="F63" s="38">
        <v>500</v>
      </c>
    </row>
    <row r="64" spans="1:7" ht="15.75" thickBot="1">
      <c r="A64" s="11"/>
      <c r="B64" s="12" t="s">
        <v>33</v>
      </c>
      <c r="C64" s="55" t="s">
        <v>81</v>
      </c>
      <c r="D64" s="37">
        <f t="shared" ref="D64:F64" si="11">SUM(D65:D66)</f>
        <v>1500</v>
      </c>
      <c r="E64" s="75"/>
      <c r="F64" s="37">
        <f t="shared" si="11"/>
        <v>1500</v>
      </c>
    </row>
    <row r="65" spans="1:7" ht="15.75" thickBot="1">
      <c r="A65" s="14">
        <v>630</v>
      </c>
      <c r="B65" s="15" t="s">
        <v>28</v>
      </c>
      <c r="C65" s="52"/>
      <c r="D65" s="38">
        <v>1500</v>
      </c>
      <c r="E65" s="77"/>
      <c r="F65" s="38">
        <v>1500</v>
      </c>
    </row>
    <row r="66" spans="1:7" ht="15.75" thickBot="1">
      <c r="A66" s="14">
        <v>642</v>
      </c>
      <c r="B66" s="15" t="s">
        <v>25</v>
      </c>
      <c r="C66" s="52"/>
      <c r="D66" s="38">
        <v>0</v>
      </c>
      <c r="E66" s="77"/>
      <c r="F66" s="38">
        <v>0</v>
      </c>
    </row>
    <row r="67" spans="1:7" ht="15.75" thickBot="1">
      <c r="A67" s="107"/>
      <c r="B67" s="12" t="s">
        <v>85</v>
      </c>
      <c r="C67" s="55" t="s">
        <v>82</v>
      </c>
      <c r="D67" s="37">
        <f>SUM(D68:D69)</f>
        <v>11000</v>
      </c>
      <c r="E67" s="75"/>
      <c r="F67" s="37">
        <f>SUM(F68:F69)</f>
        <v>11000</v>
      </c>
    </row>
    <row r="68" spans="1:7" ht="15.75" thickBot="1">
      <c r="A68" s="14">
        <v>630</v>
      </c>
      <c r="B68" s="15" t="s">
        <v>28</v>
      </c>
      <c r="C68" s="52"/>
      <c r="D68" s="38">
        <v>10000</v>
      </c>
      <c r="E68" s="77"/>
      <c r="F68" s="38">
        <v>10000</v>
      </c>
    </row>
    <row r="69" spans="1:7" ht="15.75" thickBot="1">
      <c r="A69" s="14">
        <v>642</v>
      </c>
      <c r="B69" s="15" t="s">
        <v>25</v>
      </c>
      <c r="C69" s="52"/>
      <c r="D69" s="38">
        <v>1000</v>
      </c>
      <c r="E69" s="77"/>
      <c r="F69" s="38">
        <v>1000</v>
      </c>
    </row>
    <row r="70" spans="1:7" ht="15.75" thickBot="1">
      <c r="A70" s="11"/>
      <c r="B70" s="12" t="s">
        <v>83</v>
      </c>
      <c r="C70" s="55" t="s">
        <v>84</v>
      </c>
      <c r="D70" s="37">
        <f>SUM(D71)</f>
        <v>1000</v>
      </c>
      <c r="E70" s="75"/>
      <c r="F70" s="37">
        <f>SUM(F71)</f>
        <v>1000</v>
      </c>
    </row>
    <row r="71" spans="1:7" ht="15.75" thickBot="1">
      <c r="A71" s="14">
        <v>630</v>
      </c>
      <c r="B71" s="15" t="s">
        <v>28</v>
      </c>
      <c r="C71" s="52"/>
      <c r="D71" s="38">
        <v>1000</v>
      </c>
      <c r="E71" s="77"/>
      <c r="F71" s="38">
        <v>1000</v>
      </c>
    </row>
    <row r="72" spans="1:7" ht="15.75" thickBot="1">
      <c r="A72" s="11"/>
      <c r="B72" s="12" t="s">
        <v>34</v>
      </c>
      <c r="C72" s="55" t="s">
        <v>86</v>
      </c>
      <c r="D72" s="37">
        <f>SUM(D73)</f>
        <v>3500</v>
      </c>
      <c r="E72" s="75"/>
      <c r="F72" s="37">
        <f>SUM(F73)</f>
        <v>3500</v>
      </c>
    </row>
    <row r="73" spans="1:7" ht="15.75" thickBot="1">
      <c r="A73" s="14">
        <v>630</v>
      </c>
      <c r="B73" s="15" t="s">
        <v>28</v>
      </c>
      <c r="C73" s="52"/>
      <c r="D73" s="38">
        <v>3500</v>
      </c>
      <c r="E73" s="77"/>
      <c r="F73" s="38">
        <v>3500</v>
      </c>
    </row>
    <row r="74" spans="1:7" ht="15.75" thickBot="1">
      <c r="A74" s="11"/>
      <c r="B74" s="12" t="s">
        <v>87</v>
      </c>
      <c r="C74" s="55" t="s">
        <v>88</v>
      </c>
      <c r="D74" s="37">
        <f>SUM(D75)</f>
        <v>2500</v>
      </c>
      <c r="E74" s="75"/>
      <c r="F74" s="37">
        <f>SUM(F75)</f>
        <v>2500</v>
      </c>
    </row>
    <row r="75" spans="1:7" ht="15.75" thickBot="1">
      <c r="A75" s="14">
        <v>642</v>
      </c>
      <c r="B75" s="15" t="s">
        <v>35</v>
      </c>
      <c r="C75" s="52"/>
      <c r="D75" s="38">
        <v>2500</v>
      </c>
      <c r="E75" s="77"/>
      <c r="F75" s="38">
        <v>2500</v>
      </c>
    </row>
    <row r="76" spans="1:7" ht="15.75" thickBot="1">
      <c r="A76" s="11"/>
      <c r="B76" s="12" t="s">
        <v>36</v>
      </c>
      <c r="C76" s="55"/>
      <c r="D76" s="13">
        <f>SUM(D77,D81,D85)</f>
        <v>70000</v>
      </c>
      <c r="E76" s="75"/>
      <c r="F76" s="37">
        <f>SUM(F77,F81,F85)</f>
        <v>83000</v>
      </c>
    </row>
    <row r="77" spans="1:7" ht="15.75" thickBot="1">
      <c r="A77" s="14">
        <v>700</v>
      </c>
      <c r="B77" s="16" t="s">
        <v>110</v>
      </c>
      <c r="C77" s="52" t="s">
        <v>66</v>
      </c>
      <c r="D77" s="48">
        <f>SUM(D78:D80)</f>
        <v>10000</v>
      </c>
      <c r="E77" s="56"/>
      <c r="F77" s="48">
        <f t="shared" ref="F77" si="12">SUM(F78:F80)</f>
        <v>0</v>
      </c>
    </row>
    <row r="78" spans="1:7" ht="15.75" thickBot="1">
      <c r="A78" s="20"/>
      <c r="B78" s="15" t="s">
        <v>37</v>
      </c>
      <c r="C78" s="56"/>
      <c r="D78" s="46">
        <v>0</v>
      </c>
      <c r="E78" s="72"/>
      <c r="F78" s="45">
        <v>0</v>
      </c>
    </row>
    <row r="79" spans="1:7" ht="15.75" thickBot="1">
      <c r="A79" s="20"/>
      <c r="B79" s="15" t="s">
        <v>38</v>
      </c>
      <c r="C79" s="56"/>
      <c r="D79" s="47">
        <v>10000</v>
      </c>
      <c r="E79" s="72" t="s">
        <v>114</v>
      </c>
      <c r="F79" s="45">
        <v>0</v>
      </c>
      <c r="G79" t="s">
        <v>111</v>
      </c>
    </row>
    <row r="80" spans="1:7" ht="15.75" thickBot="1">
      <c r="A80" s="20"/>
      <c r="B80" s="21" t="s">
        <v>39</v>
      </c>
      <c r="C80" s="56"/>
      <c r="D80" s="47">
        <v>0</v>
      </c>
      <c r="E80" s="72"/>
      <c r="F80" s="45">
        <v>0</v>
      </c>
    </row>
    <row r="81" spans="1:8" ht="15.75" thickBot="1">
      <c r="A81" s="14">
        <v>700</v>
      </c>
      <c r="B81" s="16" t="s">
        <v>76</v>
      </c>
      <c r="C81" s="56" t="s">
        <v>75</v>
      </c>
      <c r="D81" s="48">
        <f>SUM(D83+D84)</f>
        <v>0</v>
      </c>
      <c r="E81" s="56" t="s">
        <v>131</v>
      </c>
      <c r="F81" s="48">
        <v>60000</v>
      </c>
    </row>
    <row r="82" spans="1:8" ht="15.75" thickBot="1">
      <c r="A82" s="14"/>
      <c r="B82" s="16" t="s">
        <v>121</v>
      </c>
      <c r="C82" s="56"/>
      <c r="D82" s="48"/>
      <c r="E82" s="72" t="s">
        <v>122</v>
      </c>
      <c r="F82" s="45">
        <v>15000</v>
      </c>
      <c r="G82" t="s">
        <v>111</v>
      </c>
    </row>
    <row r="83" spans="1:8" ht="15.75" thickBot="1">
      <c r="A83" s="20"/>
      <c r="B83" s="21" t="s">
        <v>40</v>
      </c>
      <c r="C83" s="56"/>
      <c r="D83" s="47">
        <v>0</v>
      </c>
      <c r="E83" s="72" t="s">
        <v>123</v>
      </c>
      <c r="F83" s="45">
        <v>0</v>
      </c>
    </row>
    <row r="84" spans="1:8" ht="15.75" thickBot="1">
      <c r="A84" s="20"/>
      <c r="B84" s="21" t="s">
        <v>112</v>
      </c>
      <c r="C84" s="56"/>
      <c r="D84" s="47">
        <v>0</v>
      </c>
      <c r="E84" s="72" t="s">
        <v>113</v>
      </c>
      <c r="F84" s="45">
        <v>45000</v>
      </c>
      <c r="G84" t="s">
        <v>111</v>
      </c>
    </row>
    <row r="85" spans="1:8" ht="15.75" thickBot="1">
      <c r="A85" s="14">
        <v>700</v>
      </c>
      <c r="B85" s="16" t="s">
        <v>30</v>
      </c>
      <c r="C85" s="56" t="s">
        <v>77</v>
      </c>
      <c r="D85" s="48">
        <f>SUM(D86:D89)</f>
        <v>60000</v>
      </c>
      <c r="E85" s="56"/>
      <c r="F85" s="48">
        <f>SUM(F86:F89)</f>
        <v>23000</v>
      </c>
    </row>
    <row r="86" spans="1:8" ht="15.75" thickBot="1">
      <c r="A86" s="22"/>
      <c r="B86" s="15" t="s">
        <v>41</v>
      </c>
      <c r="C86" s="56"/>
      <c r="D86" s="47">
        <v>10000</v>
      </c>
      <c r="E86" s="72" t="s">
        <v>114</v>
      </c>
      <c r="F86" s="45">
        <v>0</v>
      </c>
      <c r="G86" t="s">
        <v>111</v>
      </c>
    </row>
    <row r="87" spans="1:8" ht="15.75" thickBot="1">
      <c r="A87" s="22"/>
      <c r="B87" s="15" t="s">
        <v>64</v>
      </c>
      <c r="C87" s="56"/>
      <c r="D87" s="47">
        <v>20000</v>
      </c>
      <c r="E87" s="72" t="s">
        <v>115</v>
      </c>
      <c r="F87" s="45">
        <v>0</v>
      </c>
      <c r="G87" t="s">
        <v>111</v>
      </c>
    </row>
    <row r="88" spans="1:8" ht="15.75" thickBot="1">
      <c r="A88" s="22"/>
      <c r="B88" s="15" t="s">
        <v>105</v>
      </c>
      <c r="C88" s="56"/>
      <c r="D88" s="47">
        <v>25000</v>
      </c>
      <c r="E88" s="72" t="s">
        <v>120</v>
      </c>
      <c r="F88" s="45">
        <v>23000</v>
      </c>
    </row>
    <row r="89" spans="1:8" ht="15.75" thickBot="1">
      <c r="A89" s="22"/>
      <c r="B89" s="15" t="s">
        <v>104</v>
      </c>
      <c r="C89" s="56"/>
      <c r="D89" s="47">
        <v>5000</v>
      </c>
      <c r="E89" s="72" t="s">
        <v>129</v>
      </c>
      <c r="F89" s="45">
        <v>0</v>
      </c>
      <c r="G89" t="s">
        <v>111</v>
      </c>
    </row>
    <row r="90" spans="1:8" ht="15.75" thickBot="1">
      <c r="A90" s="23"/>
      <c r="B90" s="12" t="s">
        <v>42</v>
      </c>
      <c r="C90" s="55"/>
      <c r="D90" s="103">
        <v>0</v>
      </c>
      <c r="E90" s="104"/>
      <c r="F90" s="103">
        <v>0</v>
      </c>
      <c r="H90" s="63"/>
    </row>
    <row r="91" spans="1:8" ht="15.75" thickBot="1">
      <c r="A91" s="11"/>
      <c r="B91" s="12" t="s">
        <v>43</v>
      </c>
      <c r="C91" s="55"/>
      <c r="D91" s="37">
        <f t="shared" ref="D91:F91" si="13">SUM(D93,D99,D103)</f>
        <v>158000</v>
      </c>
      <c r="E91" s="75"/>
      <c r="F91" s="37">
        <f t="shared" si="13"/>
        <v>158000</v>
      </c>
      <c r="H91" s="64"/>
    </row>
    <row r="92" spans="1:8" ht="15.75" thickBot="1">
      <c r="A92" s="24"/>
      <c r="B92" s="25" t="s">
        <v>44</v>
      </c>
      <c r="C92" s="57"/>
      <c r="D92" s="40"/>
      <c r="E92" s="79"/>
      <c r="F92" s="40"/>
    </row>
    <row r="93" spans="1:8" ht="15.75" thickBot="1">
      <c r="A93" s="105"/>
      <c r="B93" s="28" t="s">
        <v>90</v>
      </c>
      <c r="C93" s="58"/>
      <c r="D93" s="41">
        <f t="shared" ref="D93:F93" si="14">SUM(D94:D98)</f>
        <v>80000</v>
      </c>
      <c r="E93" s="58"/>
      <c r="F93" s="41">
        <f t="shared" si="14"/>
        <v>80000</v>
      </c>
    </row>
    <row r="94" spans="1:8" ht="15.75" thickBot="1">
      <c r="A94" s="20"/>
      <c r="B94" s="15" t="s">
        <v>31</v>
      </c>
      <c r="C94" s="52"/>
      <c r="D94" s="38">
        <v>52000</v>
      </c>
      <c r="E94" s="77"/>
      <c r="F94" s="38">
        <v>52000</v>
      </c>
    </row>
    <row r="95" spans="1:8" ht="15.75" thickBot="1">
      <c r="A95" s="20"/>
      <c r="B95" s="15" t="s">
        <v>32</v>
      </c>
      <c r="C95" s="52"/>
      <c r="D95" s="38">
        <v>18700</v>
      </c>
      <c r="E95" s="77"/>
      <c r="F95" s="38">
        <v>18700</v>
      </c>
    </row>
    <row r="96" spans="1:8" ht="15.75" thickBot="1">
      <c r="A96" s="20"/>
      <c r="B96" s="15" t="s">
        <v>21</v>
      </c>
      <c r="C96" s="52"/>
      <c r="D96" s="38">
        <v>300</v>
      </c>
      <c r="E96" s="77"/>
      <c r="F96" s="38">
        <v>300</v>
      </c>
    </row>
    <row r="97" spans="1:7" ht="15.75" thickBot="1">
      <c r="A97" s="20"/>
      <c r="B97" s="15" t="s">
        <v>28</v>
      </c>
      <c r="C97" s="52"/>
      <c r="D97" s="38">
        <v>8900</v>
      </c>
      <c r="E97" s="77"/>
      <c r="F97" s="38">
        <v>8900</v>
      </c>
    </row>
    <row r="98" spans="1:7" ht="15.75" thickBot="1">
      <c r="A98" s="18"/>
      <c r="B98" s="15" t="s">
        <v>45</v>
      </c>
      <c r="C98" s="53"/>
      <c r="D98" s="38">
        <v>100</v>
      </c>
      <c r="E98" s="77"/>
      <c r="F98" s="38">
        <v>100</v>
      </c>
    </row>
    <row r="99" spans="1:7" ht="15.75" thickBot="1">
      <c r="A99" s="26"/>
      <c r="B99" s="27" t="s">
        <v>89</v>
      </c>
      <c r="C99" s="58"/>
      <c r="D99" s="41">
        <f t="shared" ref="D99:F99" si="15">SUM(D100:D102)</f>
        <v>29000</v>
      </c>
      <c r="E99" s="58"/>
      <c r="F99" s="41">
        <f t="shared" si="15"/>
        <v>29000</v>
      </c>
    </row>
    <row r="100" spans="1:7" ht="15.75" thickBot="1">
      <c r="A100" s="20"/>
      <c r="B100" s="15" t="s">
        <v>31</v>
      </c>
      <c r="C100" s="52"/>
      <c r="D100" s="38">
        <v>16000</v>
      </c>
      <c r="E100" s="77"/>
      <c r="F100" s="38">
        <v>16000</v>
      </c>
    </row>
    <row r="101" spans="1:7" ht="15.75" thickBot="1">
      <c r="A101" s="20"/>
      <c r="B101" s="15" t="s">
        <v>32</v>
      </c>
      <c r="C101" s="52"/>
      <c r="D101" s="38">
        <v>5600</v>
      </c>
      <c r="E101" s="77"/>
      <c r="F101" s="38">
        <v>5600</v>
      </c>
    </row>
    <row r="102" spans="1:7" ht="15.75" thickBot="1">
      <c r="A102" s="20"/>
      <c r="B102" s="15" t="s">
        <v>28</v>
      </c>
      <c r="C102" s="52"/>
      <c r="D102" s="38">
        <v>7400</v>
      </c>
      <c r="E102" s="77"/>
      <c r="F102" s="38">
        <v>7400</v>
      </c>
    </row>
    <row r="103" spans="1:7" ht="15.75" thickBot="1">
      <c r="A103" s="27"/>
      <c r="B103" s="28" t="s">
        <v>91</v>
      </c>
      <c r="C103" s="58"/>
      <c r="D103" s="41">
        <f t="shared" ref="D103:F103" si="16">SUM(D104:D107)</f>
        <v>49000</v>
      </c>
      <c r="E103" s="58"/>
      <c r="F103" s="41">
        <f t="shared" si="16"/>
        <v>49000</v>
      </c>
    </row>
    <row r="104" spans="1:7" ht="15.75" thickBot="1">
      <c r="A104" s="20"/>
      <c r="B104" s="15" t="s">
        <v>31</v>
      </c>
      <c r="C104" s="100"/>
      <c r="D104" s="101">
        <v>35000</v>
      </c>
      <c r="E104" s="102"/>
      <c r="F104" s="101">
        <v>35000</v>
      </c>
    </row>
    <row r="105" spans="1:7" ht="15.75" thickBot="1">
      <c r="A105" s="20"/>
      <c r="B105" s="15" t="s">
        <v>32</v>
      </c>
      <c r="C105" s="100"/>
      <c r="D105" s="101">
        <v>12600</v>
      </c>
      <c r="E105" s="102"/>
      <c r="F105" s="101">
        <v>12600</v>
      </c>
    </row>
    <row r="106" spans="1:7" ht="15.75" thickBot="1">
      <c r="A106" s="20"/>
      <c r="B106" s="15" t="s">
        <v>28</v>
      </c>
      <c r="C106" s="100"/>
      <c r="D106" s="101">
        <v>1300</v>
      </c>
      <c r="E106" s="102"/>
      <c r="F106" s="101">
        <v>1300</v>
      </c>
    </row>
    <row r="107" spans="1:7" ht="15.75" thickBot="1">
      <c r="A107" s="20"/>
      <c r="B107" s="15" t="s">
        <v>45</v>
      </c>
      <c r="C107" s="100"/>
      <c r="D107" s="101">
        <v>100</v>
      </c>
      <c r="E107" s="102"/>
      <c r="F107" s="101">
        <v>100</v>
      </c>
    </row>
    <row r="108" spans="1:7" ht="15.75" thickBot="1">
      <c r="A108" s="11"/>
      <c r="B108" s="12" t="s">
        <v>92</v>
      </c>
      <c r="C108" s="55"/>
      <c r="D108" s="37">
        <v>0</v>
      </c>
      <c r="E108" s="75"/>
      <c r="F108" s="37">
        <v>0</v>
      </c>
    </row>
    <row r="109" spans="1:7" ht="15.75" thickBot="1">
      <c r="A109" s="29"/>
      <c r="B109" s="31" t="s">
        <v>47</v>
      </c>
      <c r="C109" s="59"/>
      <c r="D109" s="30"/>
      <c r="E109" s="80"/>
      <c r="F109" s="42"/>
    </row>
    <row r="110" spans="1:7" ht="15.75" thickBot="1">
      <c r="A110" s="32"/>
      <c r="B110" s="10" t="s">
        <v>48</v>
      </c>
      <c r="C110" s="52"/>
      <c r="D110" s="38">
        <f>SUM(D5)</f>
        <v>393000</v>
      </c>
      <c r="E110" s="77"/>
      <c r="F110" s="38">
        <f>SUM(F5)</f>
        <v>393000</v>
      </c>
    </row>
    <row r="111" spans="1:7" ht="15.75" thickBot="1">
      <c r="A111" s="32"/>
      <c r="B111" s="10" t="s">
        <v>49</v>
      </c>
      <c r="C111" s="52"/>
      <c r="D111" s="38">
        <f>SUM(D31)</f>
        <v>239000</v>
      </c>
      <c r="E111" s="77"/>
      <c r="F111" s="38">
        <f>SUM(F31)</f>
        <v>239000</v>
      </c>
    </row>
    <row r="112" spans="1:7" ht="15.75" thickBot="1">
      <c r="A112" s="32"/>
      <c r="B112" s="10" t="s">
        <v>93</v>
      </c>
      <c r="C112" s="52"/>
      <c r="D112" s="38">
        <f t="shared" ref="D112:F112" si="17">SUM(D110-D111)</f>
        <v>154000</v>
      </c>
      <c r="E112" s="77"/>
      <c r="F112" s="38">
        <f t="shared" si="17"/>
        <v>154000</v>
      </c>
      <c r="G112" s="33"/>
    </row>
    <row r="113" spans="1:7" ht="15.75" thickBot="1">
      <c r="A113" s="32"/>
      <c r="B113" s="10" t="s">
        <v>50</v>
      </c>
      <c r="C113" s="52"/>
      <c r="D113" s="38">
        <f t="shared" ref="D113:F113" si="18">SUM(D22)</f>
        <v>50000</v>
      </c>
      <c r="E113" s="77"/>
      <c r="F113" s="38">
        <f t="shared" si="18"/>
        <v>50000</v>
      </c>
    </row>
    <row r="114" spans="1:7" ht="15.75" thickBot="1">
      <c r="A114" s="32"/>
      <c r="B114" s="10" t="s">
        <v>51</v>
      </c>
      <c r="C114" s="52"/>
      <c r="D114" s="38">
        <f t="shared" ref="D114:F114" si="19">SUM(D76)</f>
        <v>70000</v>
      </c>
      <c r="E114" s="77"/>
      <c r="F114" s="38">
        <f t="shared" si="19"/>
        <v>83000</v>
      </c>
    </row>
    <row r="115" spans="1:7" ht="15.75" thickBot="1">
      <c r="A115" s="32"/>
      <c r="B115" s="10" t="s">
        <v>94</v>
      </c>
      <c r="C115" s="52"/>
      <c r="D115" s="38">
        <f t="shared" ref="D115:F115" si="20">SUM(D113-D114)</f>
        <v>-20000</v>
      </c>
      <c r="E115" s="77"/>
      <c r="F115" s="38">
        <f t="shared" si="20"/>
        <v>-33000</v>
      </c>
    </row>
    <row r="116" spans="1:7" ht="15.75" thickBot="1">
      <c r="A116" s="32"/>
      <c r="B116" s="10" t="s">
        <v>95</v>
      </c>
      <c r="C116" s="52"/>
      <c r="D116" s="38">
        <f t="shared" ref="D116:F116" si="21">SUM(D28)</f>
        <v>4000</v>
      </c>
      <c r="E116" s="77"/>
      <c r="F116" s="38">
        <f t="shared" si="21"/>
        <v>4000</v>
      </c>
    </row>
    <row r="117" spans="1:7" ht="15.75" thickBot="1">
      <c r="A117" s="32"/>
      <c r="B117" s="10" t="s">
        <v>52</v>
      </c>
      <c r="C117" s="52"/>
      <c r="D117" s="38">
        <f t="shared" ref="D117:F117" si="22">SUM(D91)</f>
        <v>158000</v>
      </c>
      <c r="E117" s="77"/>
      <c r="F117" s="38">
        <f t="shared" si="22"/>
        <v>158000</v>
      </c>
    </row>
    <row r="118" spans="1:7" ht="15.75" thickBot="1">
      <c r="A118" s="32"/>
      <c r="B118" s="19" t="s">
        <v>53</v>
      </c>
      <c r="C118" s="52"/>
      <c r="D118" s="39">
        <f>SUM(D112-D115+D116-D117)</f>
        <v>20000</v>
      </c>
      <c r="E118" s="52"/>
      <c r="F118" s="39">
        <f>SUM(F112-F115+F116-F117)</f>
        <v>33000</v>
      </c>
      <c r="G118" s="33"/>
    </row>
    <row r="119" spans="1:7" ht="15.75" thickBot="1">
      <c r="A119" s="32"/>
      <c r="B119" s="10" t="s">
        <v>54</v>
      </c>
      <c r="C119" s="52"/>
      <c r="D119" s="38">
        <f>SUM(D29)</f>
        <v>0</v>
      </c>
      <c r="E119" s="77"/>
      <c r="F119" s="38">
        <f>SUM(F29)</f>
        <v>0</v>
      </c>
    </row>
    <row r="120" spans="1:7" ht="15.75" thickBot="1">
      <c r="A120" s="32"/>
      <c r="B120" s="10" t="s">
        <v>46</v>
      </c>
      <c r="C120" s="52"/>
      <c r="D120" s="38">
        <f>SUM(D108)</f>
        <v>0</v>
      </c>
      <c r="E120" s="77"/>
      <c r="F120" s="38">
        <f>SUM(F108)</f>
        <v>0</v>
      </c>
    </row>
    <row r="121" spans="1:7" ht="15.75" thickBot="1">
      <c r="A121" s="32"/>
      <c r="B121" s="10" t="s">
        <v>11</v>
      </c>
      <c r="C121" s="52"/>
      <c r="D121" s="38">
        <f t="shared" ref="D121:F121" si="23">SUM(D20)</f>
        <v>20000</v>
      </c>
      <c r="E121" s="77"/>
      <c r="F121" s="38">
        <f t="shared" si="23"/>
        <v>33000</v>
      </c>
    </row>
    <row r="122" spans="1:7" ht="15.75" thickBot="1">
      <c r="A122" s="32"/>
      <c r="B122" s="10" t="s">
        <v>55</v>
      </c>
      <c r="C122" s="52"/>
      <c r="D122" s="38">
        <f t="shared" ref="D122:F122" si="24">SUM(D90)</f>
        <v>0</v>
      </c>
      <c r="E122" s="77"/>
      <c r="F122" s="38">
        <f t="shared" si="24"/>
        <v>0</v>
      </c>
    </row>
    <row r="123" spans="1:7" ht="15.75" thickBot="1">
      <c r="A123" s="32"/>
      <c r="B123" s="10" t="s">
        <v>56</v>
      </c>
      <c r="C123" s="52"/>
      <c r="D123" s="38">
        <f>SUM(D121-D122)</f>
        <v>20000</v>
      </c>
      <c r="E123" s="77"/>
      <c r="F123" s="38">
        <f>SUM(F121-F122)</f>
        <v>33000</v>
      </c>
    </row>
    <row r="124" spans="1:7">
      <c r="E124" s="81"/>
      <c r="F124" s="43"/>
    </row>
    <row r="125" spans="1:7">
      <c r="C125" s="61" t="s">
        <v>57</v>
      </c>
      <c r="D125" s="44">
        <f t="shared" ref="D125:F125" si="25">SUM(D110+D113+D116+D121)</f>
        <v>467000</v>
      </c>
      <c r="E125" s="61"/>
      <c r="F125" s="44">
        <f t="shared" si="25"/>
        <v>480000</v>
      </c>
    </row>
    <row r="126" spans="1:7">
      <c r="A126" t="s">
        <v>132</v>
      </c>
      <c r="C126" s="61" t="s">
        <v>58</v>
      </c>
      <c r="D126" s="44">
        <f t="shared" ref="D126:F126" si="26">SUM(D111+D114+D117+D122)</f>
        <v>467000</v>
      </c>
      <c r="E126" s="61"/>
      <c r="F126" s="44">
        <f t="shared" si="26"/>
        <v>480000</v>
      </c>
    </row>
    <row r="127" spans="1:7">
      <c r="A127" t="s">
        <v>130</v>
      </c>
      <c r="C127" s="61" t="s">
        <v>59</v>
      </c>
      <c r="D127" s="44">
        <f>SUM(D125-D126)</f>
        <v>0</v>
      </c>
      <c r="E127" s="61"/>
      <c r="F127" s="44">
        <f>SUM(F125-F126)</f>
        <v>0</v>
      </c>
    </row>
  </sheetData>
  <mergeCells count="6">
    <mergeCell ref="A30:B30"/>
    <mergeCell ref="A1:C1"/>
    <mergeCell ref="A2:B2"/>
    <mergeCell ref="A3:B3"/>
    <mergeCell ref="D1:F1"/>
    <mergeCell ref="A4:B4"/>
  </mergeCells>
  <pageMargins left="0.70866141732283472" right="0.70866141732283472" top="0.74803149606299213" bottom="0.74803149606299213" header="0.31496062992125984" footer="0.31496062992125984"/>
  <pageSetup paperSize="9" scale="98" fitToHeight="4" orientation="landscape" r:id="rId1"/>
  <ignoredErrors>
    <ignoredError sqref="D103 F103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Pracovné 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Obec Zatín</dc:creator>
  <cp:lastModifiedBy>Obec Zatín</cp:lastModifiedBy>
  <cp:lastPrinted>2025-11-04T07:29:11Z</cp:lastPrinted>
  <dcterms:created xsi:type="dcterms:W3CDTF">2019-12-12T09:00:33Z</dcterms:created>
  <dcterms:modified xsi:type="dcterms:W3CDTF">2025-11-05T11:43:25Z</dcterms:modified>
</cp:coreProperties>
</file>