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0" windowHeight="7245"/>
  </bookViews>
  <sheets>
    <sheet name="Hárok1" sheetId="1" r:id="rId1"/>
    <sheet name="Hárok2" sheetId="2" r:id="rId2"/>
    <sheet name="Hárok3" sheetId="3" r:id="rId3"/>
  </sheets>
  <calcPr calcId="124519"/>
</workbook>
</file>

<file path=xl/calcChain.xml><?xml version="1.0" encoding="utf-8"?>
<calcChain xmlns="http://schemas.openxmlformats.org/spreadsheetml/2006/main">
  <c r="H126" i="1"/>
  <c r="H128"/>
  <c r="D127"/>
  <c r="D126"/>
  <c r="D123"/>
  <c r="D110"/>
  <c r="D106"/>
  <c r="D100"/>
  <c r="D98" s="1"/>
  <c r="D124" s="1"/>
  <c r="D96"/>
  <c r="D129" s="1"/>
  <c r="D91"/>
  <c r="D86"/>
  <c r="D82"/>
  <c r="D78"/>
  <c r="D77"/>
  <c r="D75"/>
  <c r="D73"/>
  <c r="D71"/>
  <c r="D68"/>
  <c r="D65"/>
  <c r="D63"/>
  <c r="D61"/>
  <c r="D56"/>
  <c r="D52"/>
  <c r="D50"/>
  <c r="D47"/>
  <c r="D44"/>
  <c r="D42"/>
  <c r="D32"/>
  <c r="D31" s="1"/>
  <c r="D118" s="1"/>
  <c r="D22"/>
  <c r="D120" s="1"/>
  <c r="D122" s="1"/>
  <c r="D20"/>
  <c r="D128" s="1"/>
  <c r="D15"/>
  <c r="D10"/>
  <c r="D6"/>
  <c r="D5"/>
  <c r="J126"/>
  <c r="I126"/>
  <c r="J127"/>
  <c r="I127"/>
  <c r="H127"/>
  <c r="J129"/>
  <c r="H129"/>
  <c r="J123"/>
  <c r="I123"/>
  <c r="H123"/>
  <c r="J120"/>
  <c r="I120"/>
  <c r="D4" l="1"/>
  <c r="D132" s="1"/>
  <c r="D117"/>
  <c r="D119" s="1"/>
  <c r="D125" s="1"/>
  <c r="D130"/>
  <c r="D30"/>
  <c r="D133" s="1"/>
  <c r="D134" s="1"/>
  <c r="J132"/>
  <c r="H121"/>
  <c r="H122" s="1"/>
  <c r="I121"/>
  <c r="I122" s="1"/>
  <c r="H117"/>
  <c r="I129"/>
  <c r="I130" s="1"/>
  <c r="J130"/>
  <c r="H130"/>
  <c r="J124"/>
  <c r="J121"/>
  <c r="J122" s="1"/>
  <c r="H132" l="1"/>
  <c r="I132"/>
  <c r="I133"/>
  <c r="H133"/>
  <c r="J118"/>
  <c r="J133"/>
  <c r="J134" s="1"/>
  <c r="I119"/>
  <c r="I125" s="1"/>
  <c r="H118"/>
  <c r="H119" s="1"/>
  <c r="J119" l="1"/>
  <c r="J125" s="1"/>
  <c r="H134"/>
  <c r="I134"/>
</calcChain>
</file>

<file path=xl/sharedStrings.xml><?xml version="1.0" encoding="utf-8"?>
<sst xmlns="http://schemas.openxmlformats.org/spreadsheetml/2006/main" count="165" uniqueCount="130">
  <si>
    <t xml:space="preserve">                                </t>
  </si>
  <si>
    <t>Klasifikácia COFOG</t>
  </si>
  <si>
    <t>PRÍJMY:</t>
  </si>
  <si>
    <t>BEŽNÉ PRÍJMY</t>
  </si>
  <si>
    <t>Daň z majetku</t>
  </si>
  <si>
    <t xml:space="preserve">Príjmy z podnikania a vlastníctva majetku </t>
  </si>
  <si>
    <t>Administratívne a iné poplatky</t>
  </si>
  <si>
    <t>Úroky z dom. úverov, vkladov a pôžičiek</t>
  </si>
  <si>
    <t>Iné nedaňové príjmy</t>
  </si>
  <si>
    <t>Príjmy z finančných operácií</t>
  </si>
  <si>
    <t>Kapitálové granty a transfery</t>
  </si>
  <si>
    <t>BEŽNÉ VÝDAVKY</t>
  </si>
  <si>
    <t>VÝDAVKY VEREJNEJ SPRÁVY</t>
  </si>
  <si>
    <t xml:space="preserve">Mzdy a platy </t>
  </si>
  <si>
    <t xml:space="preserve">Zákonné poistenie </t>
  </si>
  <si>
    <t>Cestovné výdavky</t>
  </si>
  <si>
    <t>Energia, vodné, stočné a komun.</t>
  </si>
  <si>
    <t xml:space="preserve">Materiál a dodávky </t>
  </si>
  <si>
    <t>Dopravné</t>
  </si>
  <si>
    <t>Služby</t>
  </si>
  <si>
    <t>Príspevky členské</t>
  </si>
  <si>
    <t>VŠEOBECNÉ VEREJNÉ SLUŽBY</t>
  </si>
  <si>
    <t>Občianskym nadáciám</t>
  </si>
  <si>
    <t>OCHRANA PRED POŽIARMI</t>
  </si>
  <si>
    <t>Prevádzka strojov</t>
  </si>
  <si>
    <t>Tovary a služby</t>
  </si>
  <si>
    <t>NAKLADANIE S ODPADMI</t>
  </si>
  <si>
    <t>ROZVOJ OBCÍ</t>
  </si>
  <si>
    <t>Mzdy a platy</t>
  </si>
  <si>
    <t>Zákonné poistenie</t>
  </si>
  <si>
    <t>REKREÁCIA, ŠPORT</t>
  </si>
  <si>
    <t>STAROBA</t>
  </si>
  <si>
    <t>Finančná výpomoc</t>
  </si>
  <si>
    <t>KAPITÁLOVÉ VÝDAVKY</t>
  </si>
  <si>
    <t>Kancelária Ocú</t>
  </si>
  <si>
    <t>Nákup dopravných prostriedkov</t>
  </si>
  <si>
    <t xml:space="preserve">Parkovisko pri cintoríne - výstavba </t>
  </si>
  <si>
    <t>ŠKOLY S PRÁVNOU SUBJEKTIVITOU</t>
  </si>
  <si>
    <t>Prenesené kompetencie</t>
  </si>
  <si>
    <t>Transfer nemoc</t>
  </si>
  <si>
    <t>Iné mimorozpočtové výdavky</t>
  </si>
  <si>
    <t>REKAPITULÁCIA</t>
  </si>
  <si>
    <t>Bežné príjmy rozpočtu</t>
  </si>
  <si>
    <t>Bežné výdavky rozpočtu</t>
  </si>
  <si>
    <t>Kapitálové príjmy rozpočtu</t>
  </si>
  <si>
    <t>Kapitálové výdavky rozpočtu</t>
  </si>
  <si>
    <t>ROZPOČET SPOLU</t>
  </si>
  <si>
    <t>Iné mimorozpočtové príjmy</t>
  </si>
  <si>
    <t>Výdavky z finančných operácií</t>
  </si>
  <si>
    <t>FINANČNÉ OPERÁCIE</t>
  </si>
  <si>
    <t>Príjmy</t>
  </si>
  <si>
    <t>Výdavky</t>
  </si>
  <si>
    <t>HV</t>
  </si>
  <si>
    <t>CESTNÁ DOPRAVA</t>
  </si>
  <si>
    <t>Príjmy pre školy s právnou subjektivitou</t>
  </si>
  <si>
    <t>Návrh 2026</t>
  </si>
  <si>
    <t>VÝDAVKY:</t>
  </si>
  <si>
    <t>KULTÚRNE SLUŽBY</t>
  </si>
  <si>
    <t>NÁBOŽENSKÉ A INÉ SPOL. SLUŽBY</t>
  </si>
  <si>
    <t>NEDAŇOVÉ PRÍJMY</t>
  </si>
  <si>
    <t>DAŇOVÉ PRÍJMY</t>
  </si>
  <si>
    <t>GRANTY A TRANSFERY</t>
  </si>
  <si>
    <t>KAPITÁLOVÉ PRÍJMY</t>
  </si>
  <si>
    <t>CIVILNÁ OBRANA</t>
  </si>
  <si>
    <t>VEREJNÉ OSVETLENIE A ROZHLAS</t>
  </si>
  <si>
    <t>OCHRANA PRÍRODY A KRAJINY</t>
  </si>
  <si>
    <t>SOCIÁLNA POMOC</t>
  </si>
  <si>
    <t>SPRÁVA OCÚ</t>
  </si>
  <si>
    <t>Norm. a nenorm. fin. prostriedky pre ZŠ</t>
  </si>
  <si>
    <t>Výdavky pre školy s právnou subjekt.</t>
  </si>
  <si>
    <t>0111</t>
  </si>
  <si>
    <t>0160</t>
  </si>
  <si>
    <t>0220</t>
  </si>
  <si>
    <t>0320</t>
  </si>
  <si>
    <t>0451</t>
  </si>
  <si>
    <t>0510</t>
  </si>
  <si>
    <t>0540</t>
  </si>
  <si>
    <t>0620</t>
  </si>
  <si>
    <t>0640</t>
  </si>
  <si>
    <t>0740</t>
  </si>
  <si>
    <t>0810</t>
  </si>
  <si>
    <t>0820</t>
  </si>
  <si>
    <t>0840</t>
  </si>
  <si>
    <t>1020</t>
  </si>
  <si>
    <t>1070</t>
  </si>
  <si>
    <t>0520</t>
  </si>
  <si>
    <t>FINANČNÉ  OPERÁCIE</t>
  </si>
  <si>
    <t>Prebytok/schodok bežného rozpočtu</t>
  </si>
  <si>
    <t>Prebytok/schodok kapitálového rozpočtu</t>
  </si>
  <si>
    <t>INÉ MIMOROZPOČTOVÉ PRÍJMY</t>
  </si>
  <si>
    <t>INÉ MIMOROZPOČTOVÉ VÝDAVKY</t>
  </si>
  <si>
    <t>ZÁKLADNÁ ŠKOLA</t>
  </si>
  <si>
    <t>MATERSKÁ ŠKOLA - ÓVODA</t>
  </si>
  <si>
    <r>
      <t>ŠKOLSKÁ JEDÁLE</t>
    </r>
    <r>
      <rPr>
        <b/>
        <sz val="8"/>
        <color theme="1"/>
        <rFont val="Calibri"/>
        <family val="2"/>
        <charset val="238"/>
      </rPr>
      <t>Ň</t>
    </r>
    <r>
      <rPr>
        <b/>
        <sz val="8"/>
        <color theme="1"/>
        <rFont val="Arial CE"/>
        <family val="2"/>
        <charset val="238"/>
      </rPr>
      <t xml:space="preserve"> PRI ZŠ S MŠ</t>
    </r>
  </si>
  <si>
    <t>Rutinná a štandardná údržba</t>
  </si>
  <si>
    <t>Výdavky na voľby</t>
  </si>
  <si>
    <t>Dotácia od zahraničného subjektu</t>
  </si>
  <si>
    <t>Príjem z predaja hnut. a nehnut. majetku</t>
  </si>
  <si>
    <t>Transfery zo štátného rozpočtu, dotácie</t>
  </si>
  <si>
    <t>Oprava pomníka</t>
  </si>
  <si>
    <t>Nákup poľnohospodárskej techniky</t>
  </si>
  <si>
    <t>NÁBOŽENSKÉ A SPOL. SLUŽBY</t>
  </si>
  <si>
    <t>Výstavba zvonice</t>
  </si>
  <si>
    <t>Verejný rozhlas</t>
  </si>
  <si>
    <t>Rekonštrukcia autobus.zastávok</t>
  </si>
  <si>
    <t>VEREJNÝ ROZHLAS</t>
  </si>
  <si>
    <t>VEREJNÉ ZDRAVOTNÉ SLUŽBY</t>
  </si>
  <si>
    <t>Návrh 2027</t>
  </si>
  <si>
    <t>Plnenie 2023</t>
  </si>
  <si>
    <t>Daň z príjmov a kapitálového majetku</t>
  </si>
  <si>
    <t>Daň za tovary a služby</t>
  </si>
  <si>
    <t>Norm. a nenorm. fin. prostriedky pre MŠ</t>
  </si>
  <si>
    <t>Nákup pozemkov a nehnuteľnosti</t>
  </si>
  <si>
    <t>Postavenie kaplnky</t>
  </si>
  <si>
    <t>VLASTNÝ PRÍJEM ŠJ</t>
  </si>
  <si>
    <t>Plnenie 2024</t>
  </si>
  <si>
    <t>Schválený 2025</t>
  </si>
  <si>
    <t>Očakávaná skutočnosť 2025</t>
  </si>
  <si>
    <t>Návrh 2028</t>
  </si>
  <si>
    <t xml:space="preserve"> </t>
  </si>
  <si>
    <t>243  500</t>
  </si>
  <si>
    <t xml:space="preserve">NÁVRH ROZPOČTU OBCE ZATÍN NA ROKY 2026 - 2028 </t>
  </si>
  <si>
    <t>Rekonštrukcia budov-obliekáreň</t>
  </si>
  <si>
    <t>Rekonštrukcia cesty</t>
  </si>
  <si>
    <t>Parkovisko pri kultúrnom dome</t>
  </si>
  <si>
    <t>Dotácia od MŽP</t>
  </si>
  <si>
    <t>Dotácia MF - autob zastávka</t>
  </si>
  <si>
    <t>Nákup kompostérov</t>
  </si>
  <si>
    <t>Vyvesené dňa ............2025</t>
  </si>
  <si>
    <t>Zvesené dňa .....................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</si>
</sst>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b/>
      <sz val="10"/>
      <color theme="1"/>
      <name val="Arial CE"/>
      <family val="2"/>
      <charset val="238"/>
    </font>
    <font>
      <sz val="8"/>
      <color theme="1"/>
      <name val="Arial CE"/>
      <family val="2"/>
      <charset val="238"/>
    </font>
    <font>
      <b/>
      <sz val="8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b/>
      <sz val="7"/>
      <color theme="1"/>
      <name val="Arial CE"/>
      <family val="2"/>
      <charset val="238"/>
    </font>
    <font>
      <b/>
      <sz val="12"/>
      <color rgb="FFFFFFFF"/>
      <name val="Arial CE"/>
      <family val="2"/>
      <charset val="238"/>
    </font>
    <font>
      <b/>
      <sz val="8"/>
      <color rgb="FFFFFFFF"/>
      <name val="Arial CE"/>
      <family val="2"/>
      <charset val="238"/>
    </font>
    <font>
      <sz val="8"/>
      <color rgb="FF000000"/>
      <name val="Arial CE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 CE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b/>
      <sz val="12"/>
      <color theme="1"/>
      <name val="Arial CE"/>
      <family val="2"/>
      <charset val="238"/>
    </font>
    <font>
      <b/>
      <sz val="8"/>
      <color rgb="FFFFFFFF"/>
      <name val="Arial CE"/>
      <charset val="238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b/>
      <sz val="8"/>
      <color theme="0"/>
      <name val="Arial CE"/>
      <family val="2"/>
      <charset val="238"/>
    </font>
    <font>
      <b/>
      <sz val="8"/>
      <color theme="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5" fillId="2" borderId="2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7" fillId="3" borderId="6" xfId="0" applyFont="1" applyFill="1" applyBorder="1"/>
    <xf numFmtId="0" fontId="7" fillId="3" borderId="7" xfId="0" applyFont="1" applyFill="1" applyBorder="1"/>
    <xf numFmtId="0" fontId="3" fillId="4" borderId="6" xfId="0" applyFont="1" applyFill="1" applyBorder="1" applyAlignment="1">
      <alignment horizontal="right"/>
    </xf>
    <xf numFmtId="0" fontId="2" fillId="4" borderId="7" xfId="0" applyFont="1" applyFill="1" applyBorder="1"/>
    <xf numFmtId="3" fontId="8" fillId="2" borderId="7" xfId="0" applyNumberFormat="1" applyFont="1" applyFill="1" applyBorder="1" applyAlignment="1">
      <alignment horizontal="right"/>
    </xf>
    <xf numFmtId="0" fontId="7" fillId="3" borderId="6" xfId="0" applyFont="1" applyFill="1" applyBorder="1" applyAlignment="1">
      <alignment horizontal="right"/>
    </xf>
    <xf numFmtId="0" fontId="3" fillId="4" borderId="6" xfId="0" applyFont="1" applyFill="1" applyBorder="1"/>
    <xf numFmtId="0" fontId="2" fillId="2" borderId="7" xfId="0" applyFont="1" applyFill="1" applyBorder="1"/>
    <xf numFmtId="3" fontId="2" fillId="2" borderId="7" xfId="0" applyNumberFormat="1" applyFont="1" applyFill="1" applyBorder="1" applyAlignment="1">
      <alignment horizontal="right"/>
    </xf>
    <xf numFmtId="0" fontId="7" fillId="5" borderId="6" xfId="0" applyFont="1" applyFill="1" applyBorder="1"/>
    <xf numFmtId="0" fontId="7" fillId="5" borderId="7" xfId="0" applyFont="1" applyFill="1" applyBorder="1"/>
    <xf numFmtId="3" fontId="7" fillId="5" borderId="7" xfId="0" applyNumberFormat="1" applyFont="1" applyFill="1" applyBorder="1" applyAlignment="1">
      <alignment horizontal="right"/>
    </xf>
    <xf numFmtId="0" fontId="3" fillId="6" borderId="6" xfId="0" applyFont="1" applyFill="1" applyBorder="1" applyAlignment="1">
      <alignment horizontal="right"/>
    </xf>
    <xf numFmtId="0" fontId="2" fillId="6" borderId="7" xfId="0" applyFont="1" applyFill="1" applyBorder="1"/>
    <xf numFmtId="0" fontId="3" fillId="6" borderId="7" xfId="0" applyFont="1" applyFill="1" applyBorder="1"/>
    <xf numFmtId="0" fontId="3" fillId="5" borderId="6" xfId="0" applyFont="1" applyFill="1" applyBorder="1"/>
    <xf numFmtId="0" fontId="0" fillId="6" borderId="6" xfId="0" applyFill="1" applyBorder="1"/>
    <xf numFmtId="0" fontId="3" fillId="2" borderId="7" xfId="0" applyFont="1" applyFill="1" applyBorder="1"/>
    <xf numFmtId="0" fontId="3" fillId="6" borderId="6" xfId="0" applyFont="1" applyFill="1" applyBorder="1"/>
    <xf numFmtId="0" fontId="9" fillId="6" borderId="7" xfId="0" applyFont="1" applyFill="1" applyBorder="1"/>
    <xf numFmtId="0" fontId="2" fillId="6" borderId="6" xfId="0" applyFont="1" applyFill="1" applyBorder="1"/>
    <xf numFmtId="0" fontId="10" fillId="5" borderId="6" xfId="0" applyFont="1" applyFill="1" applyBorder="1"/>
    <xf numFmtId="0" fontId="3" fillId="7" borderId="6" xfId="0" applyFont="1" applyFill="1" applyBorder="1"/>
    <xf numFmtId="0" fontId="3" fillId="7" borderId="7" xfId="0" applyFont="1" applyFill="1" applyBorder="1"/>
    <xf numFmtId="0" fontId="3" fillId="8" borderId="5" xfId="0" applyFont="1" applyFill="1" applyBorder="1"/>
    <xf numFmtId="0" fontId="3" fillId="8" borderId="6" xfId="0" applyFont="1" applyFill="1" applyBorder="1"/>
    <xf numFmtId="0" fontId="3" fillId="8" borderId="7" xfId="0" applyFont="1" applyFill="1" applyBorder="1"/>
    <xf numFmtId="0" fontId="7" fillId="9" borderId="6" xfId="0" applyFont="1" applyFill="1" applyBorder="1"/>
    <xf numFmtId="0" fontId="7" fillId="9" borderId="7" xfId="0" applyFont="1" applyFill="1" applyBorder="1"/>
    <xf numFmtId="0" fontId="3" fillId="2" borderId="6" xfId="0" applyFont="1" applyFill="1" applyBorder="1"/>
    <xf numFmtId="3" fontId="0" fillId="0" borderId="0" xfId="0" applyNumberFormat="1"/>
    <xf numFmtId="3" fontId="7" fillId="3" borderId="7" xfId="0" applyNumberFormat="1" applyFont="1" applyFill="1" applyBorder="1" applyAlignment="1">
      <alignment horizontal="right" vertical="center"/>
    </xf>
    <xf numFmtId="3" fontId="7" fillId="3" borderId="6" xfId="0" applyNumberFormat="1" applyFont="1" applyFill="1" applyBorder="1" applyAlignment="1">
      <alignment horizontal="right" vertical="center"/>
    </xf>
    <xf numFmtId="3" fontId="8" fillId="2" borderId="7" xfId="0" applyNumberFormat="1" applyFont="1" applyFill="1" applyBorder="1" applyAlignment="1">
      <alignment horizontal="right" vertical="center"/>
    </xf>
    <xf numFmtId="3" fontId="7" fillId="5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3" fontId="3" fillId="2" borderId="7" xfId="0" applyNumberFormat="1" applyFont="1" applyFill="1" applyBorder="1" applyAlignment="1">
      <alignment horizontal="right" vertical="center"/>
    </xf>
    <xf numFmtId="3" fontId="3" fillId="8" borderId="7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49" fontId="3" fillId="3" borderId="7" xfId="0" applyNumberFormat="1" applyFont="1" applyFill="1" applyBorder="1" applyAlignment="1">
      <alignment horizontal="right" vertical="center"/>
    </xf>
    <xf numFmtId="49" fontId="3" fillId="2" borderId="7" xfId="0" applyNumberFormat="1" applyFont="1" applyFill="1" applyBorder="1" applyAlignment="1">
      <alignment horizontal="right" vertical="center"/>
    </xf>
    <xf numFmtId="49" fontId="11" fillId="2" borderId="7" xfId="0" applyNumberFormat="1" applyFont="1" applyFill="1" applyBorder="1" applyAlignment="1">
      <alignment horizontal="right" vertical="center"/>
    </xf>
    <xf numFmtId="49" fontId="13" fillId="5" borderId="7" xfId="0" applyNumberFormat="1" applyFont="1" applyFill="1" applyBorder="1" applyAlignment="1">
      <alignment horizontal="right" vertical="center"/>
    </xf>
    <xf numFmtId="49" fontId="3" fillId="5" borderId="7" xfId="0" applyNumberFormat="1" applyFont="1" applyFill="1" applyBorder="1" applyAlignment="1">
      <alignment horizontal="right" vertical="center"/>
    </xf>
    <xf numFmtId="49" fontId="12" fillId="2" borderId="7" xfId="0" applyNumberFormat="1" applyFont="1" applyFill="1" applyBorder="1" applyAlignment="1">
      <alignment horizontal="right" vertical="center"/>
    </xf>
    <xf numFmtId="49" fontId="3" fillId="7" borderId="7" xfId="0" applyNumberFormat="1" applyFont="1" applyFill="1" applyBorder="1" applyAlignment="1">
      <alignment horizontal="right" vertical="center"/>
    </xf>
    <xf numFmtId="49" fontId="3" fillId="8" borderId="7" xfId="0" applyNumberFormat="1" applyFont="1" applyFill="1" applyBorder="1" applyAlignment="1">
      <alignment horizontal="right" vertical="center"/>
    </xf>
    <xf numFmtId="49" fontId="3" fillId="9" borderId="7" xfId="0" applyNumberFormat="1" applyFont="1" applyFill="1" applyBorder="1" applyAlignment="1">
      <alignment horizontal="right" vertical="center"/>
    </xf>
    <xf numFmtId="49" fontId="11" fillId="0" borderId="0" xfId="0" applyNumberFormat="1" applyFont="1" applyAlignment="1">
      <alignment horizontal="right" vertical="center"/>
    </xf>
    <xf numFmtId="0" fontId="14" fillId="5" borderId="7" xfId="0" applyFont="1" applyFill="1" applyBorder="1"/>
    <xf numFmtId="0" fontId="3" fillId="5" borderId="6" xfId="0" applyFont="1" applyFill="1" applyBorder="1" applyAlignment="1">
      <alignment horizontal="right"/>
    </xf>
    <xf numFmtId="0" fontId="17" fillId="5" borderId="7" xfId="0" applyFont="1" applyFill="1" applyBorder="1"/>
    <xf numFmtId="49" fontId="3" fillId="2" borderId="3" xfId="0" applyNumberFormat="1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/>
    </xf>
    <xf numFmtId="0" fontId="7" fillId="3" borderId="6" xfId="0" applyFont="1" applyFill="1" applyBorder="1"/>
    <xf numFmtId="49" fontId="3" fillId="11" borderId="7" xfId="0" applyNumberFormat="1" applyFont="1" applyFill="1" applyBorder="1" applyAlignment="1">
      <alignment horizontal="right" vertical="center"/>
    </xf>
    <xf numFmtId="3" fontId="2" fillId="11" borderId="7" xfId="0" applyNumberFormat="1" applyFont="1" applyFill="1" applyBorder="1" applyAlignment="1">
      <alignment horizontal="right"/>
    </xf>
    <xf numFmtId="3" fontId="2" fillId="11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/>
    <xf numFmtId="3" fontId="3" fillId="2" borderId="7" xfId="0" applyNumberFormat="1" applyFont="1" applyFill="1" applyBorder="1" applyAlignment="1">
      <alignment horizontal="right"/>
    </xf>
    <xf numFmtId="3" fontId="2" fillId="7" borderId="7" xfId="0" applyNumberFormat="1" applyFont="1" applyFill="1" applyBorder="1"/>
    <xf numFmtId="3" fontId="2" fillId="7" borderId="7" xfId="0" applyNumberFormat="1" applyFont="1" applyFill="1" applyBorder="1" applyAlignment="1">
      <alignment horizontal="right" vertical="center"/>
    </xf>
    <xf numFmtId="3" fontId="2" fillId="9" borderId="7" xfId="0" applyNumberFormat="1" applyFont="1" applyFill="1" applyBorder="1"/>
    <xf numFmtId="3" fontId="2" fillId="9" borderId="7" xfId="0" applyNumberFormat="1" applyFont="1" applyFill="1" applyBorder="1" applyAlignment="1">
      <alignment horizontal="right" vertical="center"/>
    </xf>
    <xf numFmtId="3" fontId="2" fillId="0" borderId="0" xfId="0" applyNumberFormat="1" applyFont="1"/>
    <xf numFmtId="3" fontId="2" fillId="0" borderId="0" xfId="0" applyNumberFormat="1" applyFont="1" applyAlignment="1">
      <alignment horizontal="right" vertical="center"/>
    </xf>
    <xf numFmtId="49" fontId="1" fillId="3" borderId="8" xfId="0" applyNumberFormat="1" applyFont="1" applyFill="1" applyBorder="1" applyAlignment="1">
      <alignment horizontal="right" vertical="center"/>
    </xf>
    <xf numFmtId="3" fontId="7" fillId="3" borderId="8" xfId="0" applyNumberFormat="1" applyFont="1" applyFill="1" applyBorder="1" applyAlignment="1">
      <alignment horizontal="right" vertical="center"/>
    </xf>
    <xf numFmtId="0" fontId="7" fillId="3" borderId="8" xfId="0" applyFont="1" applyFill="1" applyBorder="1"/>
    <xf numFmtId="0" fontId="7" fillId="3" borderId="9" xfId="0" applyFont="1" applyFill="1" applyBorder="1"/>
    <xf numFmtId="49" fontId="3" fillId="3" borderId="9" xfId="0" applyNumberFormat="1" applyFont="1" applyFill="1" applyBorder="1" applyAlignment="1">
      <alignment horizontal="right" vertical="center"/>
    </xf>
    <xf numFmtId="3" fontId="7" fillId="3" borderId="9" xfId="0" applyNumberFormat="1" applyFont="1" applyFill="1" applyBorder="1" applyAlignment="1">
      <alignment horizontal="right" vertical="center"/>
    </xf>
    <xf numFmtId="0" fontId="7" fillId="3" borderId="8" xfId="0" applyFont="1" applyFill="1" applyBorder="1" applyAlignment="1"/>
    <xf numFmtId="0" fontId="2" fillId="4" borderId="8" xfId="0" applyFont="1" applyFill="1" applyBorder="1"/>
    <xf numFmtId="49" fontId="3" fillId="2" borderId="8" xfId="0" applyNumberFormat="1" applyFont="1" applyFill="1" applyBorder="1" applyAlignment="1">
      <alignment horizontal="right" vertical="center"/>
    </xf>
    <xf numFmtId="0" fontId="3" fillId="3" borderId="6" xfId="0" applyFont="1" applyFill="1" applyBorder="1"/>
    <xf numFmtId="3" fontId="17" fillId="3" borderId="7" xfId="0" applyNumberFormat="1" applyFont="1" applyFill="1" applyBorder="1" applyAlignment="1">
      <alignment horizontal="right"/>
    </xf>
    <xf numFmtId="3" fontId="17" fillId="5" borderId="7" xfId="0" applyNumberFormat="1" applyFont="1" applyFill="1" applyBorder="1" applyAlignment="1">
      <alignment horizontal="right"/>
    </xf>
    <xf numFmtId="3" fontId="17" fillId="5" borderId="7" xfId="0" applyNumberFormat="1" applyFont="1" applyFill="1" applyBorder="1" applyAlignment="1">
      <alignment horizontal="right" vertical="center"/>
    </xf>
    <xf numFmtId="3" fontId="17" fillId="3" borderId="7" xfId="0" applyNumberFormat="1" applyFont="1" applyFill="1" applyBorder="1" applyAlignment="1">
      <alignment horizontal="right" vertical="center"/>
    </xf>
    <xf numFmtId="0" fontId="3" fillId="6" borderId="8" xfId="0" applyFont="1" applyFill="1" applyBorder="1" applyAlignment="1">
      <alignment horizontal="right"/>
    </xf>
    <xf numFmtId="0" fontId="15" fillId="6" borderId="7" xfId="0" applyFont="1" applyFill="1" applyBorder="1"/>
    <xf numFmtId="0" fontId="17" fillId="3" borderId="7" xfId="0" applyFont="1" applyFill="1" applyBorder="1"/>
    <xf numFmtId="3" fontId="7" fillId="3" borderId="7" xfId="0" applyNumberFormat="1" applyFont="1" applyFill="1" applyBorder="1" applyAlignment="1">
      <alignment horizontal="right"/>
    </xf>
    <xf numFmtId="0" fontId="5" fillId="2" borderId="8" xfId="0" applyFont="1" applyFill="1" applyBorder="1" applyAlignment="1">
      <alignment horizontal="center" wrapText="1"/>
    </xf>
    <xf numFmtId="0" fontId="7" fillId="5" borderId="8" xfId="0" applyFont="1" applyFill="1" applyBorder="1" applyAlignment="1"/>
    <xf numFmtId="0" fontId="3" fillId="5" borderId="8" xfId="0" applyFont="1" applyFill="1" applyBorder="1"/>
    <xf numFmtId="0" fontId="7" fillId="5" borderId="8" xfId="0" applyFont="1" applyFill="1" applyBorder="1"/>
    <xf numFmtId="0" fontId="3" fillId="8" borderId="8" xfId="0" applyFont="1" applyFill="1" applyBorder="1"/>
    <xf numFmtId="49" fontId="3" fillId="10" borderId="8" xfId="0" applyNumberFormat="1" applyFont="1" applyFill="1" applyBorder="1" applyAlignment="1">
      <alignment horizontal="right" vertical="center"/>
    </xf>
    <xf numFmtId="3" fontId="3" fillId="10" borderId="8" xfId="0" applyNumberFormat="1" applyFont="1" applyFill="1" applyBorder="1" applyAlignment="1">
      <alignment horizontal="right" vertical="center"/>
    </xf>
    <xf numFmtId="0" fontId="0" fillId="0" borderId="0" xfId="0" applyFill="1"/>
    <xf numFmtId="0" fontId="15" fillId="0" borderId="0" xfId="0" applyFont="1" applyFill="1" applyBorder="1" applyAlignment="1">
      <alignment horizontal="right"/>
    </xf>
    <xf numFmtId="3" fontId="16" fillId="0" borderId="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3" fillId="0" borderId="7" xfId="0" applyFont="1" applyFill="1" applyBorder="1"/>
    <xf numFmtId="49" fontId="3" fillId="0" borderId="7" xfId="0" applyNumberFormat="1" applyFont="1" applyFill="1" applyBorder="1" applyAlignment="1">
      <alignment horizontal="right" vertical="center"/>
    </xf>
    <xf numFmtId="3" fontId="3" fillId="0" borderId="7" xfId="0" applyNumberFormat="1" applyFont="1" applyFill="1" applyBorder="1" applyAlignment="1">
      <alignment horizontal="right" vertical="center"/>
    </xf>
    <xf numFmtId="0" fontId="3" fillId="0" borderId="6" xfId="0" applyFont="1" applyFill="1" applyBorder="1"/>
    <xf numFmtId="0" fontId="2" fillId="0" borderId="7" xfId="0" applyFont="1" applyFill="1" applyBorder="1"/>
    <xf numFmtId="3" fontId="2" fillId="0" borderId="7" xfId="0" applyNumberFormat="1" applyFont="1" applyFill="1" applyBorder="1" applyAlignment="1">
      <alignment horizontal="right"/>
    </xf>
    <xf numFmtId="3" fontId="2" fillId="0" borderId="7" xfId="0" applyNumberFormat="1" applyFont="1" applyFill="1" applyBorder="1" applyAlignment="1">
      <alignment horizontal="right" vertical="center"/>
    </xf>
    <xf numFmtId="0" fontId="0" fillId="0" borderId="6" xfId="0" applyFill="1" applyBorder="1"/>
    <xf numFmtId="0" fontId="0" fillId="0" borderId="7" xfId="0" applyFill="1" applyBorder="1"/>
    <xf numFmtId="49" fontId="11" fillId="0" borderId="7" xfId="0" applyNumberFormat="1" applyFont="1" applyFill="1" applyBorder="1" applyAlignment="1">
      <alignment horizontal="right" vertical="center"/>
    </xf>
    <xf numFmtId="0" fontId="3" fillId="0" borderId="5" xfId="0" applyFont="1" applyFill="1" applyBorder="1"/>
    <xf numFmtId="0" fontId="2" fillId="0" borderId="7" xfId="0" applyFont="1" applyFill="1" applyBorder="1" applyAlignment="1">
      <alignment horizontal="right"/>
    </xf>
    <xf numFmtId="0" fontId="2" fillId="0" borderId="0" xfId="0" applyFont="1" applyFill="1"/>
    <xf numFmtId="49" fontId="3" fillId="0" borderId="0" xfId="0" applyNumberFormat="1" applyFont="1" applyFill="1" applyAlignment="1">
      <alignment horizontal="right" vertical="center"/>
    </xf>
    <xf numFmtId="0" fontId="1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/>
    <xf numFmtId="49" fontId="3" fillId="0" borderId="3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/>
    </xf>
    <xf numFmtId="0" fontId="6" fillId="5" borderId="9" xfId="0" applyFont="1" applyFill="1" applyBorder="1" applyAlignment="1">
      <alignment horizontal="left"/>
    </xf>
    <xf numFmtId="0" fontId="1" fillId="2" borderId="0" xfId="0" applyFont="1" applyFill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0" borderId="2" xfId="0" applyFont="1" applyFill="1" applyBorder="1"/>
    <xf numFmtId="0" fontId="3" fillId="0" borderId="4" xfId="0" applyFont="1" applyFill="1" applyBorder="1"/>
    <xf numFmtId="0" fontId="1" fillId="0" borderId="0" xfId="0" applyFont="1" applyFill="1"/>
    <xf numFmtId="0" fontId="3" fillId="0" borderId="1" xfId="0" applyFont="1" applyFill="1" applyBorder="1"/>
    <xf numFmtId="0" fontId="3" fillId="0" borderId="3" xfId="0" applyFont="1" applyFill="1" applyBorder="1"/>
  </cellXfs>
  <cellStyles count="1">
    <cellStyle name="normálne" xfId="0" builtinId="0"/>
  </cellStyles>
  <dxfs count="0"/>
  <tableStyles count="0" defaultTableStyle="TableStyleMedium9" defaultPivotStyle="PivotStyleLight16"/>
  <colors>
    <mruColors>
      <color rgb="FF0080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4"/>
  <sheetViews>
    <sheetView tabSelected="1" topLeftCell="A64" zoomScale="110" zoomScaleNormal="110" workbookViewId="0">
      <selection activeCell="M132" sqref="M132"/>
    </sheetView>
  </sheetViews>
  <sheetFormatPr defaultRowHeight="15"/>
  <cols>
    <col min="2" max="2" width="29.140625" customWidth="1"/>
    <col min="3" max="3" width="7" style="56" customWidth="1"/>
    <col min="6" max="6" width="9.28515625" customWidth="1"/>
    <col min="7" max="7" width="9.140625" customWidth="1"/>
    <col min="10" max="10" width="8.5703125" customWidth="1"/>
  </cols>
  <sheetData>
    <row r="1" spans="1:10">
      <c r="A1" s="129" t="s">
        <v>121</v>
      </c>
      <c r="B1" s="129"/>
      <c r="C1" s="129"/>
      <c r="D1" s="129"/>
      <c r="E1" s="2"/>
      <c r="F1" s="2"/>
      <c r="G1" s="2"/>
      <c r="H1" s="2"/>
      <c r="I1" s="2"/>
      <c r="J1" s="2"/>
    </row>
    <row r="2" spans="1:10" ht="15.75" thickBot="1">
      <c r="A2" s="130" t="s">
        <v>0</v>
      </c>
      <c r="B2" s="130"/>
      <c r="C2" s="46"/>
      <c r="D2" s="103"/>
      <c r="E2" s="1"/>
      <c r="F2" s="1"/>
      <c r="G2" s="3"/>
      <c r="H2" s="4"/>
      <c r="I2" s="5"/>
      <c r="J2" s="5"/>
    </row>
    <row r="3" spans="1:10" ht="34.5" thickBot="1">
      <c r="A3" s="131"/>
      <c r="B3" s="132"/>
      <c r="C3" s="60" t="s">
        <v>1</v>
      </c>
      <c r="D3" s="6" t="s">
        <v>108</v>
      </c>
      <c r="E3" s="6" t="s">
        <v>115</v>
      </c>
      <c r="F3" s="6" t="s">
        <v>116</v>
      </c>
      <c r="G3" s="7" t="s">
        <v>117</v>
      </c>
      <c r="H3" s="6" t="s">
        <v>55</v>
      </c>
      <c r="I3" s="6" t="s">
        <v>107</v>
      </c>
      <c r="J3" s="93" t="s">
        <v>118</v>
      </c>
    </row>
    <row r="4" spans="1:10" ht="15" customHeight="1" thickBot="1">
      <c r="A4" s="125" t="s">
        <v>2</v>
      </c>
      <c r="B4" s="126"/>
      <c r="C4" s="75"/>
      <c r="D4" s="76">
        <f t="shared" ref="D4" si="0">SUM(D5,D20,D22,D28)</f>
        <v>685900</v>
      </c>
      <c r="E4" s="76">
        <v>402400</v>
      </c>
      <c r="F4" s="76">
        <v>467000</v>
      </c>
      <c r="G4" s="76">
        <v>480000</v>
      </c>
      <c r="H4" s="76">
        <v>918000</v>
      </c>
      <c r="I4" s="76">
        <v>435000</v>
      </c>
      <c r="J4" s="76">
        <v>435000</v>
      </c>
    </row>
    <row r="5" spans="1:10" ht="15.75" thickBot="1">
      <c r="A5" s="77"/>
      <c r="B5" s="78" t="s">
        <v>3</v>
      </c>
      <c r="C5" s="79"/>
      <c r="D5" s="80">
        <f t="shared" ref="D5" si="1">SUM(D6,D10,D15,)</f>
        <v>430100</v>
      </c>
      <c r="E5" s="80">
        <v>392300</v>
      </c>
      <c r="F5" s="80">
        <v>393000</v>
      </c>
      <c r="G5" s="80">
        <v>393000</v>
      </c>
      <c r="H5" s="80">
        <v>409000</v>
      </c>
      <c r="I5" s="80">
        <v>411000</v>
      </c>
      <c r="J5" s="80">
        <v>411000</v>
      </c>
    </row>
    <row r="6" spans="1:10" ht="15.75" thickBot="1">
      <c r="A6" s="62">
        <v>100</v>
      </c>
      <c r="B6" s="81" t="s">
        <v>60</v>
      </c>
      <c r="C6" s="61"/>
      <c r="D6" s="40">
        <f t="shared" ref="D6" si="2">SUM(D7:D9)</f>
        <v>289000</v>
      </c>
      <c r="E6" s="40">
        <v>280100</v>
      </c>
      <c r="F6" s="40">
        <v>242400</v>
      </c>
      <c r="G6" s="40">
        <v>242400</v>
      </c>
      <c r="H6" s="40">
        <v>252900</v>
      </c>
      <c r="I6" s="40">
        <v>254900</v>
      </c>
      <c r="J6" s="40">
        <v>254900</v>
      </c>
    </row>
    <row r="7" spans="1:10" ht="15.75" thickBot="1">
      <c r="A7" s="10">
        <v>110</v>
      </c>
      <c r="B7" s="82" t="s">
        <v>109</v>
      </c>
      <c r="C7" s="48"/>
      <c r="D7" s="12">
        <v>262000</v>
      </c>
      <c r="E7" s="12">
        <v>252200</v>
      </c>
      <c r="F7" s="12">
        <v>212000</v>
      </c>
      <c r="G7" s="12">
        <v>212000</v>
      </c>
      <c r="H7" s="41">
        <v>220000</v>
      </c>
      <c r="I7" s="41">
        <v>222000</v>
      </c>
      <c r="J7" s="41">
        <v>222000</v>
      </c>
    </row>
    <row r="8" spans="1:10" ht="15.75" thickBot="1">
      <c r="A8" s="10">
        <v>120</v>
      </c>
      <c r="B8" s="11" t="s">
        <v>4</v>
      </c>
      <c r="C8" s="48"/>
      <c r="D8" s="12">
        <v>20000</v>
      </c>
      <c r="E8" s="12">
        <v>19500</v>
      </c>
      <c r="F8" s="12">
        <v>20000</v>
      </c>
      <c r="G8" s="12">
        <v>20000</v>
      </c>
      <c r="H8" s="41">
        <v>20000</v>
      </c>
      <c r="I8" s="41">
        <v>20000</v>
      </c>
      <c r="J8" s="41">
        <v>20000</v>
      </c>
    </row>
    <row r="9" spans="1:10" ht="15.75" thickBot="1">
      <c r="A9" s="10">
        <v>130</v>
      </c>
      <c r="B9" s="11" t="s">
        <v>110</v>
      </c>
      <c r="C9" s="48"/>
      <c r="D9" s="12">
        <v>7000</v>
      </c>
      <c r="E9" s="12">
        <v>8400</v>
      </c>
      <c r="F9" s="12">
        <v>10400</v>
      </c>
      <c r="G9" s="12">
        <v>10400</v>
      </c>
      <c r="H9" s="41">
        <v>12900</v>
      </c>
      <c r="I9" s="41">
        <v>12900</v>
      </c>
      <c r="J9" s="41">
        <v>12900</v>
      </c>
    </row>
    <row r="10" spans="1:10" ht="15.75" thickBot="1">
      <c r="A10" s="13">
        <v>200</v>
      </c>
      <c r="B10" s="9" t="s">
        <v>59</v>
      </c>
      <c r="C10" s="47"/>
      <c r="D10" s="39">
        <f t="shared" ref="D10" si="3">SUM(D11:D14)</f>
        <v>13600</v>
      </c>
      <c r="E10" s="39">
        <v>16200</v>
      </c>
      <c r="F10" s="39">
        <v>10600</v>
      </c>
      <c r="G10" s="39">
        <v>10600</v>
      </c>
      <c r="H10" s="39">
        <v>10600</v>
      </c>
      <c r="I10" s="39">
        <v>10600</v>
      </c>
      <c r="J10" s="39">
        <v>10600</v>
      </c>
    </row>
    <row r="11" spans="1:10" ht="15.75" thickBot="1">
      <c r="A11" s="10">
        <v>210</v>
      </c>
      <c r="B11" s="82" t="s">
        <v>5</v>
      </c>
      <c r="C11" s="83"/>
      <c r="D11" s="12">
        <v>9800</v>
      </c>
      <c r="E11" s="12">
        <v>8200</v>
      </c>
      <c r="F11" s="12">
        <v>7400</v>
      </c>
      <c r="G11" s="12">
        <v>7400</v>
      </c>
      <c r="H11" s="41">
        <v>7400</v>
      </c>
      <c r="I11" s="41">
        <v>7400</v>
      </c>
      <c r="J11" s="41">
        <v>7400</v>
      </c>
    </row>
    <row r="12" spans="1:10" ht="15.75" thickBot="1">
      <c r="A12" s="10">
        <v>220</v>
      </c>
      <c r="B12" s="11" t="s">
        <v>6</v>
      </c>
      <c r="C12" s="48" t="s">
        <v>119</v>
      </c>
      <c r="D12" s="12">
        <v>3800</v>
      </c>
      <c r="E12" s="12">
        <v>3800</v>
      </c>
      <c r="F12" s="12">
        <v>3000</v>
      </c>
      <c r="G12" s="12">
        <v>3000</v>
      </c>
      <c r="H12" s="41">
        <v>3000</v>
      </c>
      <c r="I12" s="41">
        <v>3000</v>
      </c>
      <c r="J12" s="41">
        <v>3000</v>
      </c>
    </row>
    <row r="13" spans="1:10" ht="15.75" thickBot="1">
      <c r="A13" s="10">
        <v>240</v>
      </c>
      <c r="B13" s="11" t="s">
        <v>7</v>
      </c>
      <c r="C13" s="48"/>
      <c r="D13" s="12">
        <v>0</v>
      </c>
      <c r="E13" s="12">
        <v>0</v>
      </c>
      <c r="F13" s="12">
        <v>0</v>
      </c>
      <c r="G13" s="12">
        <v>0</v>
      </c>
      <c r="H13" s="41">
        <v>0</v>
      </c>
      <c r="I13" s="41">
        <v>0</v>
      </c>
      <c r="J13" s="41">
        <v>0</v>
      </c>
    </row>
    <row r="14" spans="1:10" ht="15.75" thickBot="1">
      <c r="A14" s="10">
        <v>290</v>
      </c>
      <c r="B14" s="11" t="s">
        <v>8</v>
      </c>
      <c r="C14" s="48"/>
      <c r="D14" s="12">
        <v>0</v>
      </c>
      <c r="E14" s="12">
        <v>4200</v>
      </c>
      <c r="F14" s="12">
        <v>200</v>
      </c>
      <c r="G14" s="12">
        <v>200</v>
      </c>
      <c r="H14" s="43">
        <v>200</v>
      </c>
      <c r="I14" s="41">
        <v>200</v>
      </c>
      <c r="J14" s="41">
        <v>200</v>
      </c>
    </row>
    <row r="15" spans="1:10" ht="15.75" thickBot="1">
      <c r="A15" s="13">
        <v>300</v>
      </c>
      <c r="B15" s="9" t="s">
        <v>61</v>
      </c>
      <c r="C15" s="47"/>
      <c r="D15" s="39">
        <f t="shared" ref="D15" si="4">SUM(D16:D19)</f>
        <v>127500</v>
      </c>
      <c r="E15" s="39">
        <v>96000</v>
      </c>
      <c r="F15" s="39">
        <v>140000</v>
      </c>
      <c r="G15" s="39">
        <v>140000</v>
      </c>
      <c r="H15" s="39">
        <v>145500</v>
      </c>
      <c r="I15" s="39">
        <v>145500</v>
      </c>
      <c r="J15" s="39">
        <v>145500</v>
      </c>
    </row>
    <row r="16" spans="1:10" ht="15.75" thickBot="1">
      <c r="A16" s="10">
        <v>312</v>
      </c>
      <c r="B16" s="11" t="s">
        <v>98</v>
      </c>
      <c r="C16" s="48"/>
      <c r="D16" s="12">
        <v>5000</v>
      </c>
      <c r="E16" s="12">
        <v>0</v>
      </c>
      <c r="F16" s="12">
        <v>11000</v>
      </c>
      <c r="G16" s="12">
        <v>11000</v>
      </c>
      <c r="H16" s="41">
        <v>19500</v>
      </c>
      <c r="I16" s="41">
        <v>19500</v>
      </c>
      <c r="J16" s="41">
        <v>19500</v>
      </c>
    </row>
    <row r="17" spans="1:12" ht="15.75" thickBot="1">
      <c r="A17" s="14">
        <v>312</v>
      </c>
      <c r="B17" s="11" t="s">
        <v>68</v>
      </c>
      <c r="C17" s="48"/>
      <c r="D17" s="16">
        <v>122500</v>
      </c>
      <c r="E17" s="16">
        <v>96000</v>
      </c>
      <c r="F17" s="16">
        <v>80000</v>
      </c>
      <c r="G17" s="16">
        <v>80000</v>
      </c>
      <c r="H17" s="41">
        <v>71000</v>
      </c>
      <c r="I17" s="41">
        <v>71000</v>
      </c>
      <c r="J17" s="41">
        <v>71000</v>
      </c>
    </row>
    <row r="18" spans="1:12" ht="15.75" thickBot="1">
      <c r="A18" s="14">
        <v>312</v>
      </c>
      <c r="B18" s="11" t="s">
        <v>111</v>
      </c>
      <c r="C18" s="48"/>
      <c r="D18" s="16">
        <v>0</v>
      </c>
      <c r="E18" s="16">
        <v>0</v>
      </c>
      <c r="F18" s="16">
        <v>49000</v>
      </c>
      <c r="G18" s="16">
        <v>49000</v>
      </c>
      <c r="H18" s="41">
        <v>55000</v>
      </c>
      <c r="I18" s="41">
        <v>55000</v>
      </c>
      <c r="J18" s="41">
        <v>55000</v>
      </c>
    </row>
    <row r="19" spans="1:12" ht="15.75" thickBot="1">
      <c r="A19" s="10">
        <v>331</v>
      </c>
      <c r="B19" s="11" t="s">
        <v>96</v>
      </c>
      <c r="C19" s="48"/>
      <c r="D19" s="67">
        <v>0</v>
      </c>
      <c r="E19" s="67">
        <v>0</v>
      </c>
      <c r="F19" s="67">
        <v>0</v>
      </c>
      <c r="G19" s="67">
        <v>0</v>
      </c>
      <c r="H19" s="67">
        <v>0</v>
      </c>
      <c r="I19" s="67">
        <v>0</v>
      </c>
      <c r="J19" s="67">
        <v>0</v>
      </c>
    </row>
    <row r="20" spans="1:12" ht="15.75" thickBot="1">
      <c r="A20" s="8">
        <v>400</v>
      </c>
      <c r="B20" s="9" t="s">
        <v>49</v>
      </c>
      <c r="C20" s="47"/>
      <c r="D20" s="39">
        <f t="shared" ref="D20" si="5">SUM(D21)</f>
        <v>125000</v>
      </c>
      <c r="E20" s="39" t="s">
        <v>120</v>
      </c>
      <c r="F20" s="39">
        <v>20000</v>
      </c>
      <c r="G20" s="39">
        <v>33000</v>
      </c>
      <c r="H20" s="39">
        <v>155000</v>
      </c>
      <c r="I20" s="39">
        <v>20000</v>
      </c>
      <c r="J20" s="39">
        <v>20000</v>
      </c>
    </row>
    <row r="21" spans="1:12" ht="15.75" thickBot="1">
      <c r="A21" s="10">
        <v>400</v>
      </c>
      <c r="B21" s="11" t="s">
        <v>9</v>
      </c>
      <c r="C21" s="48"/>
      <c r="D21" s="12">
        <v>125000</v>
      </c>
      <c r="E21" s="12">
        <v>243500</v>
      </c>
      <c r="F21" s="12">
        <v>20000</v>
      </c>
      <c r="G21" s="12">
        <v>33000</v>
      </c>
      <c r="H21" s="41">
        <v>155000</v>
      </c>
      <c r="I21" s="41">
        <v>20000</v>
      </c>
      <c r="J21" s="41">
        <v>20000</v>
      </c>
    </row>
    <row r="22" spans="1:12" ht="15.75" thickBot="1">
      <c r="A22" s="8"/>
      <c r="B22" s="9" t="s">
        <v>62</v>
      </c>
      <c r="C22" s="47"/>
      <c r="D22" s="39">
        <f t="shared" ref="D22" si="6">SUM(D23:D27)</f>
        <v>124000</v>
      </c>
      <c r="E22" s="39">
        <v>3500</v>
      </c>
      <c r="F22" s="39">
        <v>50000</v>
      </c>
      <c r="G22" s="39">
        <v>50000</v>
      </c>
      <c r="H22" s="39">
        <v>350000</v>
      </c>
      <c r="I22" s="39">
        <v>0</v>
      </c>
      <c r="J22" s="39">
        <v>0</v>
      </c>
    </row>
    <row r="23" spans="1:12" ht="15.75" thickBot="1">
      <c r="A23" s="10">
        <v>230</v>
      </c>
      <c r="B23" s="11" t="s">
        <v>97</v>
      </c>
      <c r="C23" s="48"/>
      <c r="D23" s="12">
        <v>0</v>
      </c>
      <c r="E23" s="12">
        <v>0</v>
      </c>
      <c r="F23" s="12">
        <v>0</v>
      </c>
      <c r="G23" s="12">
        <v>3000</v>
      </c>
      <c r="H23" s="43">
        <v>0</v>
      </c>
      <c r="I23" s="43">
        <v>0</v>
      </c>
      <c r="J23" s="43">
        <v>0</v>
      </c>
    </row>
    <row r="24" spans="1:12" ht="15.75" thickBot="1">
      <c r="A24" s="10">
        <v>300</v>
      </c>
      <c r="B24" s="11" t="s">
        <v>10</v>
      </c>
      <c r="C24" s="48"/>
      <c r="D24" s="12">
        <v>31000</v>
      </c>
      <c r="E24" s="12">
        <v>3500</v>
      </c>
      <c r="F24" s="12">
        <v>50000</v>
      </c>
      <c r="G24" s="12">
        <v>0</v>
      </c>
      <c r="H24" s="41">
        <v>350000</v>
      </c>
      <c r="I24" s="41">
        <v>0</v>
      </c>
      <c r="J24" s="41">
        <v>0</v>
      </c>
    </row>
    <row r="25" spans="1:12" ht="15.75" thickBot="1">
      <c r="A25" s="10">
        <v>300</v>
      </c>
      <c r="B25" s="11" t="s">
        <v>125</v>
      </c>
      <c r="C25" s="48"/>
      <c r="D25" s="12">
        <v>0</v>
      </c>
      <c r="E25" s="12">
        <v>0</v>
      </c>
      <c r="F25" s="12">
        <v>0</v>
      </c>
      <c r="G25" s="12">
        <v>42000</v>
      </c>
      <c r="H25" s="41">
        <v>0</v>
      </c>
      <c r="I25" s="41">
        <v>0</v>
      </c>
      <c r="J25" s="41">
        <v>0</v>
      </c>
    </row>
    <row r="26" spans="1:12" ht="15.75" thickBot="1">
      <c r="A26" s="10">
        <v>300</v>
      </c>
      <c r="B26" s="11" t="s">
        <v>126</v>
      </c>
      <c r="C26" s="48"/>
      <c r="D26" s="12">
        <v>0</v>
      </c>
      <c r="E26" s="12">
        <v>0</v>
      </c>
      <c r="F26" s="12">
        <v>0</v>
      </c>
      <c r="G26" s="12">
        <v>5000</v>
      </c>
      <c r="H26" s="41">
        <v>0</v>
      </c>
      <c r="I26" s="41">
        <v>0</v>
      </c>
      <c r="J26" s="41">
        <v>0</v>
      </c>
    </row>
    <row r="27" spans="1:12" ht="15.75" thickBot="1">
      <c r="A27" s="10">
        <v>332</v>
      </c>
      <c r="B27" s="11" t="s">
        <v>96</v>
      </c>
      <c r="C27" s="48"/>
      <c r="D27" s="67">
        <v>93000</v>
      </c>
      <c r="E27" s="67">
        <v>0</v>
      </c>
      <c r="F27" s="67">
        <v>0</v>
      </c>
      <c r="G27" s="67">
        <v>0</v>
      </c>
      <c r="H27" s="43">
        <v>0</v>
      </c>
      <c r="I27" s="43">
        <v>0</v>
      </c>
      <c r="J27" s="43">
        <v>0</v>
      </c>
    </row>
    <row r="28" spans="1:12" ht="15.75" thickBot="1">
      <c r="A28" s="84"/>
      <c r="B28" s="91" t="s">
        <v>114</v>
      </c>
      <c r="C28" s="47"/>
      <c r="D28" s="85">
        <v>6800</v>
      </c>
      <c r="E28" s="85">
        <v>10100</v>
      </c>
      <c r="F28" s="85">
        <v>4000</v>
      </c>
      <c r="G28" s="85">
        <v>4000</v>
      </c>
      <c r="H28" s="88">
        <v>4000</v>
      </c>
      <c r="I28" s="88">
        <v>4000</v>
      </c>
      <c r="J28" s="88">
        <v>4000</v>
      </c>
    </row>
    <row r="29" spans="1:12" ht="15.75" thickBot="1">
      <c r="A29" s="63"/>
      <c r="B29" s="9" t="s">
        <v>89</v>
      </c>
      <c r="C29" s="47"/>
      <c r="D29" s="92">
        <v>0</v>
      </c>
      <c r="E29" s="92">
        <v>0</v>
      </c>
      <c r="F29" s="92">
        <v>0</v>
      </c>
      <c r="G29" s="92">
        <v>0</v>
      </c>
      <c r="H29" s="39">
        <v>0</v>
      </c>
      <c r="I29" s="39">
        <v>0</v>
      </c>
      <c r="J29" s="39">
        <v>0</v>
      </c>
    </row>
    <row r="30" spans="1:12" ht="16.5" thickBot="1">
      <c r="A30" s="127" t="s">
        <v>56</v>
      </c>
      <c r="B30" s="128"/>
      <c r="C30" s="50"/>
      <c r="D30" s="42">
        <f t="shared" ref="D30" si="7">SUM(D31,D77,D96,D98)</f>
        <v>408900</v>
      </c>
      <c r="E30" s="42">
        <v>442866</v>
      </c>
      <c r="F30" s="42">
        <v>467000</v>
      </c>
      <c r="G30" s="42">
        <v>480000</v>
      </c>
      <c r="H30" s="42">
        <v>918000</v>
      </c>
      <c r="I30" s="42">
        <v>435000</v>
      </c>
      <c r="J30" s="42">
        <v>435000</v>
      </c>
    </row>
    <row r="31" spans="1:12" ht="15.75" thickBot="1">
      <c r="A31" s="17"/>
      <c r="B31" s="18" t="s">
        <v>11</v>
      </c>
      <c r="C31" s="51"/>
      <c r="D31" s="42">
        <f t="shared" ref="D31" si="8">SUM(D32,D42,D44,D47,D50,D52,D54,D56,D61,D63,D65,D68,D71,D73,D75)</f>
        <v>212050</v>
      </c>
      <c r="E31" s="42">
        <v>230530</v>
      </c>
      <c r="F31" s="42">
        <v>239000</v>
      </c>
      <c r="G31" s="42">
        <v>239000</v>
      </c>
      <c r="H31" s="42">
        <v>253000</v>
      </c>
      <c r="I31" s="42">
        <v>255000</v>
      </c>
      <c r="J31" s="42">
        <v>255000</v>
      </c>
    </row>
    <row r="32" spans="1:12" ht="15.75" thickBot="1">
      <c r="A32" s="17"/>
      <c r="B32" s="18" t="s">
        <v>12</v>
      </c>
      <c r="C32" s="51" t="s">
        <v>70</v>
      </c>
      <c r="D32" s="42">
        <f t="shared" ref="D32" si="9">SUM(D33:D41)</f>
        <v>153850</v>
      </c>
      <c r="E32" s="42">
        <v>166600</v>
      </c>
      <c r="F32" s="42">
        <v>165300</v>
      </c>
      <c r="G32" s="42">
        <v>165300</v>
      </c>
      <c r="H32" s="42">
        <v>181100</v>
      </c>
      <c r="I32" s="42">
        <v>181100</v>
      </c>
      <c r="J32" s="42">
        <v>181100</v>
      </c>
      <c r="L32" s="38"/>
    </row>
    <row r="33" spans="1:10" ht="15.75" thickBot="1">
      <c r="A33" s="20">
        <v>610</v>
      </c>
      <c r="B33" s="21" t="s">
        <v>13</v>
      </c>
      <c r="C33" s="48"/>
      <c r="D33" s="12">
        <v>65500</v>
      </c>
      <c r="E33" s="12">
        <v>71000</v>
      </c>
      <c r="F33" s="12">
        <v>75000</v>
      </c>
      <c r="G33" s="12">
        <v>78000</v>
      </c>
      <c r="H33" s="41">
        <v>95000</v>
      </c>
      <c r="I33" s="41">
        <v>80000</v>
      </c>
      <c r="J33" s="41">
        <v>80000</v>
      </c>
    </row>
    <row r="34" spans="1:10" ht="15.75" thickBot="1">
      <c r="A34" s="20">
        <v>620</v>
      </c>
      <c r="B34" s="21" t="s">
        <v>14</v>
      </c>
      <c r="C34" s="48"/>
      <c r="D34" s="12">
        <v>23800</v>
      </c>
      <c r="E34" s="12">
        <v>26900</v>
      </c>
      <c r="F34" s="12">
        <v>27000</v>
      </c>
      <c r="G34" s="12">
        <v>28000</v>
      </c>
      <c r="H34" s="41">
        <v>34400</v>
      </c>
      <c r="I34" s="41">
        <v>30000</v>
      </c>
      <c r="J34" s="41">
        <v>30000</v>
      </c>
    </row>
    <row r="35" spans="1:10" ht="15.75" thickBot="1">
      <c r="A35" s="20">
        <v>631</v>
      </c>
      <c r="B35" s="21" t="s">
        <v>15</v>
      </c>
      <c r="C35" s="48"/>
      <c r="D35" s="12">
        <v>230</v>
      </c>
      <c r="E35" s="12">
        <v>10</v>
      </c>
      <c r="F35" s="12">
        <v>500</v>
      </c>
      <c r="G35" s="12">
        <v>0</v>
      </c>
      <c r="H35" s="41">
        <v>500</v>
      </c>
      <c r="I35" s="41">
        <v>500</v>
      </c>
      <c r="J35" s="41">
        <v>500</v>
      </c>
    </row>
    <row r="36" spans="1:10" ht="15.75" thickBot="1">
      <c r="A36" s="20">
        <v>632</v>
      </c>
      <c r="B36" s="21" t="s">
        <v>16</v>
      </c>
      <c r="C36" s="48" t="s">
        <v>119</v>
      </c>
      <c r="D36" s="12">
        <v>13800</v>
      </c>
      <c r="E36" s="12">
        <v>8400</v>
      </c>
      <c r="F36" s="12">
        <v>10300</v>
      </c>
      <c r="G36" s="12">
        <v>10000</v>
      </c>
      <c r="H36" s="41">
        <v>9200</v>
      </c>
      <c r="I36" s="41">
        <v>11600</v>
      </c>
      <c r="J36" s="41">
        <v>11600</v>
      </c>
    </row>
    <row r="37" spans="1:10" ht="15.75" thickBot="1">
      <c r="A37" s="20">
        <v>633</v>
      </c>
      <c r="B37" s="21" t="s">
        <v>17</v>
      </c>
      <c r="C37" s="48"/>
      <c r="D37" s="12">
        <v>8500</v>
      </c>
      <c r="E37" s="12">
        <v>6000</v>
      </c>
      <c r="F37" s="12">
        <v>8000</v>
      </c>
      <c r="G37" s="12">
        <v>7000</v>
      </c>
      <c r="H37" s="41">
        <v>6000</v>
      </c>
      <c r="I37" s="41">
        <v>6000</v>
      </c>
      <c r="J37" s="41">
        <v>6000</v>
      </c>
    </row>
    <row r="38" spans="1:10" ht="15.75" thickBot="1">
      <c r="A38" s="20">
        <v>634</v>
      </c>
      <c r="B38" s="21" t="s">
        <v>18</v>
      </c>
      <c r="C38" s="48"/>
      <c r="D38" s="12">
        <v>7300</v>
      </c>
      <c r="E38" s="12">
        <v>10000</v>
      </c>
      <c r="F38" s="12">
        <v>7000</v>
      </c>
      <c r="G38" s="12">
        <v>7000</v>
      </c>
      <c r="H38" s="41">
        <v>8000</v>
      </c>
      <c r="I38" s="41">
        <v>10000</v>
      </c>
      <c r="J38" s="41">
        <v>10000</v>
      </c>
    </row>
    <row r="39" spans="1:10" ht="15.75" thickBot="1">
      <c r="A39" s="20">
        <v>635</v>
      </c>
      <c r="B39" s="21" t="s">
        <v>94</v>
      </c>
      <c r="C39" s="48"/>
      <c r="D39" s="12">
        <v>14000</v>
      </c>
      <c r="E39" s="12">
        <v>21000</v>
      </c>
      <c r="F39" s="12">
        <v>12000</v>
      </c>
      <c r="G39" s="12">
        <v>12000</v>
      </c>
      <c r="H39" s="41">
        <v>5700</v>
      </c>
      <c r="I39" s="41">
        <v>20700</v>
      </c>
      <c r="J39" s="41">
        <v>20700</v>
      </c>
    </row>
    <row r="40" spans="1:10" ht="15.75" thickBot="1">
      <c r="A40" s="20">
        <v>637</v>
      </c>
      <c r="B40" s="21" t="s">
        <v>19</v>
      </c>
      <c r="C40" s="48"/>
      <c r="D40" s="12">
        <v>20500</v>
      </c>
      <c r="E40" s="12">
        <v>23000</v>
      </c>
      <c r="F40" s="12">
        <v>25000</v>
      </c>
      <c r="G40" s="12">
        <v>20000</v>
      </c>
      <c r="H40" s="41">
        <v>21800</v>
      </c>
      <c r="I40" s="41">
        <v>21800</v>
      </c>
      <c r="J40" s="41">
        <v>21800</v>
      </c>
    </row>
    <row r="41" spans="1:10" ht="15.75" thickBot="1">
      <c r="A41" s="20">
        <v>642</v>
      </c>
      <c r="B41" s="21" t="s">
        <v>20</v>
      </c>
      <c r="C41" s="48"/>
      <c r="D41" s="12">
        <v>220</v>
      </c>
      <c r="E41" s="12">
        <v>290</v>
      </c>
      <c r="F41" s="12">
        <v>500</v>
      </c>
      <c r="G41" s="12">
        <v>500</v>
      </c>
      <c r="H41" s="41">
        <v>500</v>
      </c>
      <c r="I41" s="41">
        <v>500</v>
      </c>
      <c r="J41" s="41">
        <v>500</v>
      </c>
    </row>
    <row r="42" spans="1:10" ht="15.75" thickBot="1">
      <c r="A42" s="17"/>
      <c r="B42" s="18" t="s">
        <v>21</v>
      </c>
      <c r="C42" s="51" t="s">
        <v>71</v>
      </c>
      <c r="D42" s="42">
        <f t="shared" ref="D42" si="10">SUM(D43)</f>
        <v>1600</v>
      </c>
      <c r="E42" s="42">
        <v>3700</v>
      </c>
      <c r="F42" s="42">
        <v>1000</v>
      </c>
      <c r="G42" s="42">
        <v>1000</v>
      </c>
      <c r="H42" s="42">
        <v>2000</v>
      </c>
      <c r="I42" s="42">
        <v>2000</v>
      </c>
      <c r="J42" s="42">
        <v>2000</v>
      </c>
    </row>
    <row r="43" spans="1:10" ht="15.75" thickBot="1">
      <c r="A43" s="20">
        <v>630</v>
      </c>
      <c r="B43" s="21" t="s">
        <v>95</v>
      </c>
      <c r="C43" s="48"/>
      <c r="D43" s="16">
        <v>1600</v>
      </c>
      <c r="E43" s="16">
        <v>3700</v>
      </c>
      <c r="F43" s="16">
        <v>1000</v>
      </c>
      <c r="G43" s="16">
        <v>1000</v>
      </c>
      <c r="H43" s="43">
        <v>2000</v>
      </c>
      <c r="I43" s="43">
        <v>2000</v>
      </c>
      <c r="J43" s="43">
        <v>2000</v>
      </c>
    </row>
    <row r="44" spans="1:10" ht="15.75" thickBot="1">
      <c r="A44" s="23"/>
      <c r="B44" s="18" t="s">
        <v>63</v>
      </c>
      <c r="C44" s="51" t="s">
        <v>72</v>
      </c>
      <c r="D44" s="42">
        <f t="shared" ref="D44" si="11">SUM(D45:D46)</f>
        <v>0</v>
      </c>
      <c r="E44" s="42">
        <v>0</v>
      </c>
      <c r="F44" s="42">
        <v>200</v>
      </c>
      <c r="G44" s="42">
        <v>200</v>
      </c>
      <c r="H44" s="42">
        <v>200</v>
      </c>
      <c r="I44" s="42">
        <v>200</v>
      </c>
      <c r="J44" s="42">
        <v>200</v>
      </c>
    </row>
    <row r="45" spans="1:10" ht="15.75" thickBot="1">
      <c r="A45" s="20">
        <v>630</v>
      </c>
      <c r="B45" s="21" t="s">
        <v>17</v>
      </c>
      <c r="C45" s="48"/>
      <c r="D45" s="16">
        <v>0</v>
      </c>
      <c r="E45" s="16">
        <v>0</v>
      </c>
      <c r="F45" s="16">
        <v>100</v>
      </c>
      <c r="G45" s="16">
        <v>100</v>
      </c>
      <c r="H45" s="43">
        <v>100</v>
      </c>
      <c r="I45" s="43">
        <v>100</v>
      </c>
      <c r="J45" s="43">
        <v>100</v>
      </c>
    </row>
    <row r="46" spans="1:10" ht="15.75" thickBot="1">
      <c r="A46" s="20">
        <v>642</v>
      </c>
      <c r="B46" s="21" t="s">
        <v>22</v>
      </c>
      <c r="C46" s="48"/>
      <c r="D46" s="16">
        <v>0</v>
      </c>
      <c r="E46" s="16">
        <v>0</v>
      </c>
      <c r="F46" s="16">
        <v>100</v>
      </c>
      <c r="G46" s="16">
        <v>100</v>
      </c>
      <c r="H46" s="43">
        <v>100</v>
      </c>
      <c r="I46" s="43">
        <v>100</v>
      </c>
      <c r="J46" s="43">
        <v>100</v>
      </c>
    </row>
    <row r="47" spans="1:10" ht="15.75" thickBot="1">
      <c r="A47" s="17"/>
      <c r="B47" s="18" t="s">
        <v>23</v>
      </c>
      <c r="C47" s="51" t="s">
        <v>73</v>
      </c>
      <c r="D47" s="42">
        <f t="shared" ref="D47" si="12">SUM(D48:D49)</f>
        <v>1700</v>
      </c>
      <c r="E47" s="42">
        <v>1900</v>
      </c>
      <c r="F47" s="42">
        <v>2000</v>
      </c>
      <c r="G47" s="42">
        <v>2000</v>
      </c>
      <c r="H47" s="42">
        <v>2000</v>
      </c>
      <c r="I47" s="42">
        <v>2000</v>
      </c>
      <c r="J47" s="42">
        <v>2000</v>
      </c>
    </row>
    <row r="48" spans="1:10" ht="15.75" thickBot="1">
      <c r="A48" s="89">
        <v>630</v>
      </c>
      <c r="B48" s="21" t="s">
        <v>24</v>
      </c>
      <c r="C48" s="48"/>
      <c r="D48" s="16">
        <v>1700</v>
      </c>
      <c r="E48" s="16">
        <v>1900</v>
      </c>
      <c r="F48" s="16">
        <v>2000</v>
      </c>
      <c r="G48" s="16">
        <v>2000</v>
      </c>
      <c r="H48" s="43">
        <v>1600</v>
      </c>
      <c r="I48" s="43">
        <v>1600</v>
      </c>
      <c r="J48" s="43">
        <v>1600</v>
      </c>
    </row>
    <row r="49" spans="1:10" ht="15.75" thickBot="1">
      <c r="A49" s="20">
        <v>640</v>
      </c>
      <c r="B49" s="21" t="s">
        <v>22</v>
      </c>
      <c r="C49" s="48"/>
      <c r="D49" s="16">
        <v>0</v>
      </c>
      <c r="E49" s="16">
        <v>0</v>
      </c>
      <c r="F49" s="16">
        <v>0</v>
      </c>
      <c r="G49" s="16">
        <v>0</v>
      </c>
      <c r="H49" s="43">
        <v>400</v>
      </c>
      <c r="I49" s="43">
        <v>400</v>
      </c>
      <c r="J49" s="43">
        <v>400</v>
      </c>
    </row>
    <row r="50" spans="1:10" ht="15.75" thickBot="1">
      <c r="A50" s="23"/>
      <c r="B50" s="57" t="s">
        <v>53</v>
      </c>
      <c r="C50" s="51" t="s">
        <v>74</v>
      </c>
      <c r="D50" s="42">
        <f t="shared" ref="D50" si="13">SUM(D51)</f>
        <v>500</v>
      </c>
      <c r="E50" s="42">
        <v>0</v>
      </c>
      <c r="F50" s="42">
        <v>2000</v>
      </c>
      <c r="G50" s="42">
        <v>2000</v>
      </c>
      <c r="H50" s="42">
        <v>1000</v>
      </c>
      <c r="I50" s="42">
        <v>1000</v>
      </c>
      <c r="J50" s="42">
        <v>1000</v>
      </c>
    </row>
    <row r="51" spans="1:10" ht="15.75" thickBot="1">
      <c r="A51" s="20">
        <v>630</v>
      </c>
      <c r="B51" s="21" t="s">
        <v>25</v>
      </c>
      <c r="C51" s="48"/>
      <c r="D51" s="16">
        <v>500</v>
      </c>
      <c r="E51" s="16">
        <v>0</v>
      </c>
      <c r="F51" s="16">
        <v>2000</v>
      </c>
      <c r="G51" s="16">
        <v>2000</v>
      </c>
      <c r="H51" s="43">
        <v>1000</v>
      </c>
      <c r="I51" s="43">
        <v>1000</v>
      </c>
      <c r="J51" s="43">
        <v>1000</v>
      </c>
    </row>
    <row r="52" spans="1:10" ht="15.75" thickBot="1">
      <c r="A52" s="94"/>
      <c r="B52" s="18" t="s">
        <v>26</v>
      </c>
      <c r="C52" s="51" t="s">
        <v>75</v>
      </c>
      <c r="D52" s="42">
        <f t="shared" ref="D52" si="14">SUM(D53)</f>
        <v>6500</v>
      </c>
      <c r="E52" s="42">
        <v>9500</v>
      </c>
      <c r="F52" s="42">
        <v>10000</v>
      </c>
      <c r="G52" s="42">
        <v>10000</v>
      </c>
      <c r="H52" s="42">
        <v>13500</v>
      </c>
      <c r="I52" s="42">
        <v>15500</v>
      </c>
      <c r="J52" s="42">
        <v>15500</v>
      </c>
    </row>
    <row r="53" spans="1:10" ht="15.75" thickBot="1">
      <c r="A53" s="20">
        <v>630</v>
      </c>
      <c r="B53" s="21" t="s">
        <v>25</v>
      </c>
      <c r="C53" s="48"/>
      <c r="D53" s="16">
        <v>6500</v>
      </c>
      <c r="E53" s="16">
        <v>9500</v>
      </c>
      <c r="F53" s="16">
        <v>10000</v>
      </c>
      <c r="G53" s="16">
        <v>10000</v>
      </c>
      <c r="H53" s="43">
        <v>13500</v>
      </c>
      <c r="I53" s="43">
        <v>15500</v>
      </c>
      <c r="J53" s="43">
        <v>15500</v>
      </c>
    </row>
    <row r="54" spans="1:10" ht="15.75" thickBot="1">
      <c r="A54" s="23"/>
      <c r="B54" s="18" t="s">
        <v>65</v>
      </c>
      <c r="C54" s="51" t="s">
        <v>76</v>
      </c>
      <c r="D54" s="42"/>
      <c r="E54" s="42">
        <v>11100</v>
      </c>
      <c r="F54" s="42">
        <v>5000</v>
      </c>
      <c r="G54" s="42">
        <v>6000</v>
      </c>
      <c r="H54" s="42">
        <v>5000</v>
      </c>
      <c r="I54" s="42">
        <v>5000</v>
      </c>
      <c r="J54" s="42">
        <v>5000</v>
      </c>
    </row>
    <row r="55" spans="1:10" ht="15.75" thickBot="1">
      <c r="A55" s="20">
        <v>630</v>
      </c>
      <c r="B55" s="21" t="s">
        <v>25</v>
      </c>
      <c r="C55" s="48"/>
      <c r="D55" s="16">
        <v>6200</v>
      </c>
      <c r="E55" s="16">
        <v>11100</v>
      </c>
      <c r="F55" s="16">
        <v>5000</v>
      </c>
      <c r="G55" s="16">
        <v>6000</v>
      </c>
      <c r="H55" s="43">
        <v>5000</v>
      </c>
      <c r="I55" s="43">
        <v>5000</v>
      </c>
      <c r="J55" s="43">
        <v>5000</v>
      </c>
    </row>
    <row r="56" spans="1:10" ht="15.75" thickBot="1">
      <c r="A56" s="17"/>
      <c r="B56" s="18" t="s">
        <v>27</v>
      </c>
      <c r="C56" s="51" t="s">
        <v>77</v>
      </c>
      <c r="D56" s="42">
        <f t="shared" ref="D56" si="15">SUM(D57:D59,D60)</f>
        <v>33500</v>
      </c>
      <c r="E56" s="42">
        <v>19800</v>
      </c>
      <c r="F56" s="42">
        <v>28500</v>
      </c>
      <c r="G56" s="42">
        <v>27500</v>
      </c>
      <c r="H56" s="42">
        <v>25200</v>
      </c>
      <c r="I56" s="42">
        <v>25200</v>
      </c>
      <c r="J56" s="42">
        <v>25200</v>
      </c>
    </row>
    <row r="57" spans="1:10" ht="15.75" thickBot="1">
      <c r="A57" s="20">
        <v>610</v>
      </c>
      <c r="B57" s="21" t="s">
        <v>28</v>
      </c>
      <c r="C57" s="48"/>
      <c r="D57" s="16">
        <v>16800</v>
      </c>
      <c r="E57" s="16">
        <v>9500</v>
      </c>
      <c r="F57" s="16">
        <v>15000</v>
      </c>
      <c r="G57" s="16">
        <v>15000</v>
      </c>
      <c r="H57" s="43">
        <v>12000</v>
      </c>
      <c r="I57" s="43">
        <v>12000</v>
      </c>
      <c r="J57" s="43">
        <v>12000</v>
      </c>
    </row>
    <row r="58" spans="1:10" ht="15.75" thickBot="1">
      <c r="A58" s="20">
        <v>620</v>
      </c>
      <c r="B58" s="21" t="s">
        <v>29</v>
      </c>
      <c r="C58" s="48"/>
      <c r="D58" s="16">
        <v>5700</v>
      </c>
      <c r="E58" s="16">
        <v>3300</v>
      </c>
      <c r="F58" s="16">
        <v>5500</v>
      </c>
      <c r="G58" s="16">
        <v>5500</v>
      </c>
      <c r="H58" s="43">
        <v>4450</v>
      </c>
      <c r="I58" s="43">
        <v>4450</v>
      </c>
      <c r="J58" s="43">
        <v>4450</v>
      </c>
    </row>
    <row r="59" spans="1:10" ht="15.75" thickBot="1">
      <c r="A59" s="20">
        <v>630</v>
      </c>
      <c r="B59" s="21" t="s">
        <v>25</v>
      </c>
      <c r="C59" s="48"/>
      <c r="D59" s="16">
        <v>11000</v>
      </c>
      <c r="E59" s="16">
        <v>7000</v>
      </c>
      <c r="F59" s="16">
        <v>8000</v>
      </c>
      <c r="G59" s="16">
        <v>7000</v>
      </c>
      <c r="H59" s="43">
        <v>8750</v>
      </c>
      <c r="I59" s="43">
        <v>8750</v>
      </c>
      <c r="J59" s="43">
        <v>8750</v>
      </c>
    </row>
    <row r="60" spans="1:10" ht="15.75" thickBot="1">
      <c r="A60" s="20">
        <v>635</v>
      </c>
      <c r="B60" s="21" t="s">
        <v>99</v>
      </c>
      <c r="C60" s="48"/>
      <c r="D60" s="16">
        <v>0</v>
      </c>
      <c r="E60" s="16">
        <v>0</v>
      </c>
      <c r="F60" s="16">
        <v>0</v>
      </c>
      <c r="G60" s="16">
        <v>0</v>
      </c>
      <c r="H60" s="43">
        <v>0</v>
      </c>
      <c r="I60" s="43">
        <v>0</v>
      </c>
      <c r="J60" s="43">
        <v>0</v>
      </c>
    </row>
    <row r="61" spans="1:10" ht="15.75" thickBot="1">
      <c r="A61" s="17"/>
      <c r="B61" s="18" t="s">
        <v>64</v>
      </c>
      <c r="C61" s="51" t="s">
        <v>78</v>
      </c>
      <c r="D61" s="42">
        <f t="shared" ref="D61" si="16">SUM(D62)</f>
        <v>3500</v>
      </c>
      <c r="E61" s="42">
        <v>2600</v>
      </c>
      <c r="F61" s="42">
        <v>5000</v>
      </c>
      <c r="G61" s="42">
        <v>5000</v>
      </c>
      <c r="H61" s="42">
        <v>3500</v>
      </c>
      <c r="I61" s="42">
        <v>3500</v>
      </c>
      <c r="J61" s="42">
        <v>3500</v>
      </c>
    </row>
    <row r="62" spans="1:10" ht="15.75" thickBot="1">
      <c r="A62" s="20">
        <v>630</v>
      </c>
      <c r="B62" s="21" t="s">
        <v>25</v>
      </c>
      <c r="C62" s="48"/>
      <c r="D62" s="16">
        <v>3500</v>
      </c>
      <c r="E62" s="16">
        <v>2600</v>
      </c>
      <c r="F62" s="16">
        <v>5000</v>
      </c>
      <c r="G62" s="16">
        <v>5000</v>
      </c>
      <c r="H62" s="43">
        <v>3500</v>
      </c>
      <c r="I62" s="43">
        <v>3500</v>
      </c>
      <c r="J62" s="43">
        <v>3500</v>
      </c>
    </row>
    <row r="63" spans="1:10" ht="15.75" thickBot="1">
      <c r="A63" s="58"/>
      <c r="B63" s="59" t="s">
        <v>106</v>
      </c>
      <c r="C63" s="51" t="s">
        <v>79</v>
      </c>
      <c r="D63" s="86">
        <f t="shared" ref="D63" si="17">SUM(D64)</f>
        <v>0</v>
      </c>
      <c r="E63" s="86">
        <v>10</v>
      </c>
      <c r="F63" s="86">
        <v>500</v>
      </c>
      <c r="G63" s="86">
        <v>500</v>
      </c>
      <c r="H63" s="87">
        <v>500</v>
      </c>
      <c r="I63" s="87">
        <v>500</v>
      </c>
      <c r="J63" s="87">
        <v>500</v>
      </c>
    </row>
    <row r="64" spans="1:10" ht="15.75" thickBot="1">
      <c r="A64" s="20">
        <v>630</v>
      </c>
      <c r="B64" s="90" t="s">
        <v>25</v>
      </c>
      <c r="C64" s="64"/>
      <c r="D64" s="65">
        <v>0</v>
      </c>
      <c r="E64" s="65">
        <v>10</v>
      </c>
      <c r="F64" s="65">
        <v>500</v>
      </c>
      <c r="G64" s="65">
        <v>500</v>
      </c>
      <c r="H64" s="66">
        <v>500</v>
      </c>
      <c r="I64" s="66">
        <v>500</v>
      </c>
      <c r="J64" s="66">
        <v>500</v>
      </c>
    </row>
    <row r="65" spans="1:10" ht="15.75" thickBot="1">
      <c r="A65" s="17"/>
      <c r="B65" s="18" t="s">
        <v>30</v>
      </c>
      <c r="C65" s="51" t="s">
        <v>80</v>
      </c>
      <c r="D65" s="42">
        <f t="shared" ref="D65" si="18">SUM(D66:D67)</f>
        <v>300</v>
      </c>
      <c r="E65" s="42">
        <v>300</v>
      </c>
      <c r="F65" s="42">
        <v>1500</v>
      </c>
      <c r="G65" s="42">
        <v>1500</v>
      </c>
      <c r="H65" s="42">
        <v>1500</v>
      </c>
      <c r="I65" s="42">
        <v>1500</v>
      </c>
      <c r="J65" s="42">
        <v>1500</v>
      </c>
    </row>
    <row r="66" spans="1:10" ht="15.75" thickBot="1">
      <c r="A66" s="20">
        <v>630</v>
      </c>
      <c r="B66" s="21" t="s">
        <v>25</v>
      </c>
      <c r="C66" s="48"/>
      <c r="D66" s="16">
        <v>300</v>
      </c>
      <c r="E66" s="16">
        <v>300</v>
      </c>
      <c r="F66" s="16">
        <v>1500</v>
      </c>
      <c r="G66" s="16">
        <v>1500</v>
      </c>
      <c r="H66" s="43">
        <v>1500</v>
      </c>
      <c r="I66" s="43">
        <v>1500</v>
      </c>
      <c r="J66" s="43">
        <v>1500</v>
      </c>
    </row>
    <row r="67" spans="1:10" ht="15.75" thickBot="1">
      <c r="A67" s="20">
        <v>642</v>
      </c>
      <c r="B67" s="21" t="s">
        <v>22</v>
      </c>
      <c r="C67" s="48"/>
      <c r="D67" s="16">
        <v>0</v>
      </c>
      <c r="E67" s="16">
        <v>0</v>
      </c>
      <c r="F67" s="16">
        <v>0</v>
      </c>
      <c r="G67" s="16">
        <v>0</v>
      </c>
      <c r="H67" s="43">
        <v>0</v>
      </c>
      <c r="I67" s="43">
        <v>0</v>
      </c>
      <c r="J67" s="43">
        <v>0</v>
      </c>
    </row>
    <row r="68" spans="1:10" ht="15.75" thickBot="1">
      <c r="A68" s="95"/>
      <c r="B68" s="18" t="s">
        <v>57</v>
      </c>
      <c r="C68" s="51" t="s">
        <v>81</v>
      </c>
      <c r="D68" s="42">
        <f t="shared" ref="D68" si="19">SUM(D69:D70)</f>
        <v>6500</v>
      </c>
      <c r="E68" s="42">
        <v>11000</v>
      </c>
      <c r="F68" s="42">
        <v>11000</v>
      </c>
      <c r="G68" s="42">
        <v>11000</v>
      </c>
      <c r="H68" s="42">
        <v>11500</v>
      </c>
      <c r="I68" s="42">
        <v>11500</v>
      </c>
      <c r="J68" s="42">
        <v>11500</v>
      </c>
    </row>
    <row r="69" spans="1:10" ht="15.75" thickBot="1">
      <c r="A69" s="89">
        <v>630</v>
      </c>
      <c r="B69" s="21" t="s">
        <v>25</v>
      </c>
      <c r="C69" s="48"/>
      <c r="D69" s="16">
        <v>6000</v>
      </c>
      <c r="E69" s="16">
        <v>10000</v>
      </c>
      <c r="F69" s="16">
        <v>10000</v>
      </c>
      <c r="G69" s="16">
        <v>10000</v>
      </c>
      <c r="H69" s="43">
        <v>10000</v>
      </c>
      <c r="I69" s="43">
        <v>10000</v>
      </c>
      <c r="J69" s="43">
        <v>10000</v>
      </c>
    </row>
    <row r="70" spans="1:10" ht="15.75" thickBot="1">
      <c r="A70" s="20">
        <v>642</v>
      </c>
      <c r="B70" s="21" t="s">
        <v>22</v>
      </c>
      <c r="C70" s="48"/>
      <c r="D70" s="16">
        <v>500</v>
      </c>
      <c r="E70" s="16">
        <v>1000</v>
      </c>
      <c r="F70" s="16">
        <v>1000</v>
      </c>
      <c r="G70" s="16">
        <v>1000</v>
      </c>
      <c r="H70" s="43">
        <v>1000</v>
      </c>
      <c r="I70" s="43">
        <v>1000</v>
      </c>
      <c r="J70" s="43">
        <v>1000</v>
      </c>
    </row>
    <row r="71" spans="1:10" ht="15.75" thickBot="1">
      <c r="A71" s="96"/>
      <c r="B71" s="18" t="s">
        <v>58</v>
      </c>
      <c r="C71" s="51" t="s">
        <v>82</v>
      </c>
      <c r="D71" s="42">
        <f t="shared" ref="D71" si="20">SUM(D72)</f>
        <v>0</v>
      </c>
      <c r="E71" s="42">
        <v>0</v>
      </c>
      <c r="F71" s="42">
        <v>1000</v>
      </c>
      <c r="G71" s="42">
        <v>1000</v>
      </c>
      <c r="H71" s="42">
        <v>1000</v>
      </c>
      <c r="I71" s="42">
        <v>1000</v>
      </c>
      <c r="J71" s="42">
        <v>1000</v>
      </c>
    </row>
    <row r="72" spans="1:10" ht="15.75" thickBot="1">
      <c r="A72" s="20">
        <v>630</v>
      </c>
      <c r="B72" s="21" t="s">
        <v>25</v>
      </c>
      <c r="C72" s="48"/>
      <c r="D72" s="16"/>
      <c r="E72" s="16">
        <v>0</v>
      </c>
      <c r="F72" s="16">
        <v>1000</v>
      </c>
      <c r="G72" s="16">
        <v>1000</v>
      </c>
      <c r="H72" s="43">
        <v>1000</v>
      </c>
      <c r="I72" s="43">
        <v>1000</v>
      </c>
      <c r="J72" s="43">
        <v>1000</v>
      </c>
    </row>
    <row r="73" spans="1:10" ht="15.75" thickBot="1">
      <c r="A73" s="17"/>
      <c r="B73" s="18" t="s">
        <v>31</v>
      </c>
      <c r="C73" s="51" t="s">
        <v>83</v>
      </c>
      <c r="D73" s="42">
        <f t="shared" ref="D73" si="21">SUM(D74)</f>
        <v>3100</v>
      </c>
      <c r="E73" s="42">
        <v>3200</v>
      </c>
      <c r="F73" s="42">
        <v>3500</v>
      </c>
      <c r="G73" s="42">
        <v>3500</v>
      </c>
      <c r="H73" s="42">
        <v>3500</v>
      </c>
      <c r="I73" s="42">
        <v>3500</v>
      </c>
      <c r="J73" s="42">
        <v>3500</v>
      </c>
    </row>
    <row r="74" spans="1:10" ht="15.75" thickBot="1">
      <c r="A74" s="20">
        <v>630</v>
      </c>
      <c r="B74" s="21" t="s">
        <v>25</v>
      </c>
      <c r="C74" s="48"/>
      <c r="D74" s="16">
        <v>3100</v>
      </c>
      <c r="E74" s="16">
        <v>3200</v>
      </c>
      <c r="F74" s="16">
        <v>3500</v>
      </c>
      <c r="G74" s="16">
        <v>3500</v>
      </c>
      <c r="H74" s="43">
        <v>3500</v>
      </c>
      <c r="I74" s="43">
        <v>3500</v>
      </c>
      <c r="J74" s="43">
        <v>3500</v>
      </c>
    </row>
    <row r="75" spans="1:10" ht="15.75" thickBot="1">
      <c r="A75" s="17"/>
      <c r="B75" s="18" t="s">
        <v>66</v>
      </c>
      <c r="C75" s="51" t="s">
        <v>84</v>
      </c>
      <c r="D75" s="42">
        <f t="shared" ref="D75" si="22">SUM(D76)</f>
        <v>1000</v>
      </c>
      <c r="E75" s="42">
        <v>800</v>
      </c>
      <c r="F75" s="42">
        <v>2500</v>
      </c>
      <c r="G75" s="42">
        <v>2500</v>
      </c>
      <c r="H75" s="42">
        <v>1500</v>
      </c>
      <c r="I75" s="42">
        <v>1500</v>
      </c>
      <c r="J75" s="42">
        <v>1500</v>
      </c>
    </row>
    <row r="76" spans="1:10" ht="15.75" thickBot="1">
      <c r="A76" s="20">
        <v>642</v>
      </c>
      <c r="B76" s="21" t="s">
        <v>32</v>
      </c>
      <c r="C76" s="48"/>
      <c r="D76" s="16">
        <v>1000</v>
      </c>
      <c r="E76" s="16">
        <v>800</v>
      </c>
      <c r="F76" s="16">
        <v>2500</v>
      </c>
      <c r="G76" s="16">
        <v>2500</v>
      </c>
      <c r="H76" s="43">
        <v>1500</v>
      </c>
      <c r="I76" s="43">
        <v>1500</v>
      </c>
      <c r="J76" s="43">
        <v>1500</v>
      </c>
    </row>
    <row r="77" spans="1:10" ht="15.75" thickBot="1">
      <c r="A77" s="17"/>
      <c r="B77" s="18" t="s">
        <v>33</v>
      </c>
      <c r="C77" s="51"/>
      <c r="D77" s="19">
        <f t="shared" ref="D77" si="23">SUM(D78,D82,D86,D91,D93)</f>
        <v>29300</v>
      </c>
      <c r="E77" s="19">
        <v>53336.12</v>
      </c>
      <c r="F77" s="19">
        <v>70000</v>
      </c>
      <c r="G77" s="19">
        <v>83000</v>
      </c>
      <c r="H77" s="42">
        <v>505000</v>
      </c>
      <c r="I77" s="42">
        <v>20000</v>
      </c>
      <c r="J77" s="42">
        <v>20000</v>
      </c>
    </row>
    <row r="78" spans="1:10" ht="15.75" thickBot="1">
      <c r="A78" s="20">
        <v>700</v>
      </c>
      <c r="B78" s="22" t="s">
        <v>67</v>
      </c>
      <c r="C78" s="48" t="s">
        <v>70</v>
      </c>
      <c r="D78" s="44">
        <f t="shared" ref="D78" si="24">SUM(D79:D81)</f>
        <v>16000</v>
      </c>
      <c r="E78" s="44">
        <v>13895</v>
      </c>
      <c r="F78" s="44">
        <v>10000</v>
      </c>
      <c r="G78" s="44">
        <v>0</v>
      </c>
      <c r="H78" s="44">
        <v>0</v>
      </c>
      <c r="I78" s="44">
        <v>0</v>
      </c>
      <c r="J78" s="44">
        <v>0</v>
      </c>
    </row>
    <row r="79" spans="1:10" ht="15.75" thickBot="1">
      <c r="A79" s="26"/>
      <c r="B79" s="21" t="s">
        <v>34</v>
      </c>
      <c r="C79" s="52"/>
      <c r="D79" s="16">
        <v>0</v>
      </c>
      <c r="E79" s="16">
        <v>0</v>
      </c>
      <c r="F79" s="16">
        <v>0</v>
      </c>
      <c r="G79" s="16">
        <v>0</v>
      </c>
      <c r="H79" s="43">
        <v>0</v>
      </c>
      <c r="I79" s="43">
        <v>0</v>
      </c>
      <c r="J79" s="43">
        <v>0</v>
      </c>
    </row>
    <row r="80" spans="1:10" ht="15.75" thickBot="1">
      <c r="A80" s="26"/>
      <c r="B80" s="21" t="s">
        <v>122</v>
      </c>
      <c r="C80" s="52"/>
      <c r="D80" s="16">
        <v>16000</v>
      </c>
      <c r="E80" s="16">
        <v>4095</v>
      </c>
      <c r="F80" s="16">
        <v>10000</v>
      </c>
      <c r="G80" s="16">
        <v>0</v>
      </c>
      <c r="H80" s="43">
        <v>350000</v>
      </c>
      <c r="I80" s="43">
        <v>0</v>
      </c>
      <c r="J80" s="43">
        <v>0</v>
      </c>
    </row>
    <row r="81" spans="1:12" ht="15.75" thickBot="1">
      <c r="A81" s="26"/>
      <c r="B81" s="27" t="s">
        <v>35</v>
      </c>
      <c r="C81" s="52"/>
      <c r="D81" s="16">
        <v>0</v>
      </c>
      <c r="E81" s="16">
        <v>9800</v>
      </c>
      <c r="F81" s="16">
        <v>0</v>
      </c>
      <c r="G81" s="16">
        <v>0</v>
      </c>
      <c r="H81" s="43">
        <v>0</v>
      </c>
      <c r="I81" s="43">
        <v>0</v>
      </c>
      <c r="J81" s="43">
        <v>0</v>
      </c>
    </row>
    <row r="82" spans="1:12" ht="15.75" thickBot="1">
      <c r="A82" s="20">
        <v>700</v>
      </c>
      <c r="B82" s="22" t="s">
        <v>65</v>
      </c>
      <c r="C82" s="52" t="s">
        <v>85</v>
      </c>
      <c r="D82" s="44">
        <f t="shared" ref="D82" si="25">SUM(D85)</f>
        <v>0</v>
      </c>
      <c r="E82" s="44">
        <v>0</v>
      </c>
      <c r="F82" s="44">
        <v>0</v>
      </c>
      <c r="G82" s="44">
        <v>60000</v>
      </c>
      <c r="H82" s="44">
        <v>0</v>
      </c>
      <c r="I82" s="44">
        <v>0</v>
      </c>
      <c r="J82" s="44">
        <v>0</v>
      </c>
    </row>
    <row r="83" spans="1:12" ht="15.75" thickBot="1">
      <c r="A83" s="20"/>
      <c r="B83" s="21" t="s">
        <v>124</v>
      </c>
      <c r="C83" s="52"/>
      <c r="D83" s="44">
        <v>0</v>
      </c>
      <c r="E83" s="44">
        <v>0</v>
      </c>
      <c r="F83" s="44">
        <v>0</v>
      </c>
      <c r="G83" s="43">
        <v>15000</v>
      </c>
      <c r="H83" s="44">
        <v>0</v>
      </c>
      <c r="I83" s="44">
        <v>0</v>
      </c>
      <c r="J83" s="44">
        <v>0</v>
      </c>
    </row>
    <row r="84" spans="1:12" ht="15.75" thickBot="1">
      <c r="A84" s="20"/>
      <c r="B84" s="21" t="s">
        <v>127</v>
      </c>
      <c r="C84" s="52"/>
      <c r="D84" s="44"/>
      <c r="E84" s="44"/>
      <c r="F84" s="44"/>
      <c r="G84" s="43">
        <v>45000</v>
      </c>
      <c r="H84" s="44"/>
      <c r="I84" s="44"/>
      <c r="J84" s="44"/>
    </row>
    <row r="85" spans="1:12" ht="15.75" thickBot="1">
      <c r="A85" s="26"/>
      <c r="B85" s="27" t="s">
        <v>36</v>
      </c>
      <c r="C85" s="52"/>
      <c r="D85" s="16">
        <v>0</v>
      </c>
      <c r="E85" s="16">
        <v>0</v>
      </c>
      <c r="F85" s="16">
        <v>0</v>
      </c>
      <c r="G85" s="16">
        <v>0</v>
      </c>
      <c r="H85" s="43">
        <v>0</v>
      </c>
      <c r="I85" s="43">
        <v>20000</v>
      </c>
      <c r="J85" s="43">
        <v>0</v>
      </c>
    </row>
    <row r="86" spans="1:12" ht="15.75" thickBot="1">
      <c r="A86" s="20">
        <v>700</v>
      </c>
      <c r="B86" s="22" t="s">
        <v>27</v>
      </c>
      <c r="C86" s="52" t="s">
        <v>77</v>
      </c>
      <c r="D86" s="44">
        <f t="shared" ref="D86" si="26">SUM(D87:D90)</f>
        <v>7800</v>
      </c>
      <c r="E86" s="44">
        <v>21466</v>
      </c>
      <c r="F86" s="44">
        <v>60000</v>
      </c>
      <c r="G86" s="44">
        <v>23000</v>
      </c>
      <c r="H86" s="44">
        <v>0</v>
      </c>
      <c r="I86" s="44">
        <v>0</v>
      </c>
      <c r="J86" s="44">
        <v>0</v>
      </c>
    </row>
    <row r="87" spans="1:12" ht="15.75" thickBot="1">
      <c r="A87" s="28"/>
      <c r="B87" s="21" t="s">
        <v>123</v>
      </c>
      <c r="C87" s="52"/>
      <c r="D87" s="16">
        <v>1300</v>
      </c>
      <c r="E87" s="16">
        <v>0</v>
      </c>
      <c r="F87" s="16">
        <v>10000</v>
      </c>
      <c r="G87" s="16">
        <v>0</v>
      </c>
      <c r="H87" s="43">
        <v>150000</v>
      </c>
      <c r="I87" s="43">
        <v>0</v>
      </c>
      <c r="J87" s="43">
        <v>20000</v>
      </c>
    </row>
    <row r="88" spans="1:12" ht="15.75" thickBot="1">
      <c r="A88" s="28"/>
      <c r="B88" s="21" t="s">
        <v>100</v>
      </c>
      <c r="C88" s="52"/>
      <c r="D88" s="16">
        <v>5500</v>
      </c>
      <c r="E88" s="16">
        <v>0</v>
      </c>
      <c r="F88" s="16">
        <v>20000</v>
      </c>
      <c r="G88" s="16">
        <v>0</v>
      </c>
      <c r="H88" s="43">
        <v>0</v>
      </c>
      <c r="I88" s="43">
        <v>0</v>
      </c>
      <c r="J88" s="43">
        <v>0</v>
      </c>
    </row>
    <row r="89" spans="1:12" ht="15.75" thickBot="1">
      <c r="A89" s="28"/>
      <c r="B89" s="21" t="s">
        <v>112</v>
      </c>
      <c r="C89" s="52"/>
      <c r="D89" s="16">
        <v>1000</v>
      </c>
      <c r="E89" s="16">
        <v>19000</v>
      </c>
      <c r="F89" s="16">
        <v>25000</v>
      </c>
      <c r="G89" s="16">
        <v>23000</v>
      </c>
      <c r="H89" s="43">
        <v>0</v>
      </c>
      <c r="I89" s="43">
        <v>0</v>
      </c>
      <c r="J89" s="43">
        <v>0</v>
      </c>
    </row>
    <row r="90" spans="1:12" ht="15.75" thickBot="1">
      <c r="A90" s="28"/>
      <c r="B90" s="21" t="s">
        <v>104</v>
      </c>
      <c r="C90" s="52"/>
      <c r="D90" s="16">
        <v>0</v>
      </c>
      <c r="E90" s="16">
        <v>2466</v>
      </c>
      <c r="F90" s="16">
        <v>5000</v>
      </c>
      <c r="G90" s="16">
        <v>0</v>
      </c>
      <c r="H90" s="43">
        <v>5000</v>
      </c>
      <c r="I90" s="43">
        <v>0</v>
      </c>
      <c r="J90" s="43">
        <v>0</v>
      </c>
    </row>
    <row r="91" spans="1:12" ht="15.75" thickBot="1">
      <c r="A91" s="26">
        <v>700</v>
      </c>
      <c r="B91" s="22" t="s">
        <v>105</v>
      </c>
      <c r="C91" s="52" t="s">
        <v>78</v>
      </c>
      <c r="D91" s="68">
        <f t="shared" ref="D91" si="27">SUM(D92)</f>
        <v>0</v>
      </c>
      <c r="E91" s="68">
        <v>13325</v>
      </c>
      <c r="F91" s="68">
        <v>0</v>
      </c>
      <c r="G91" s="68">
        <v>0</v>
      </c>
      <c r="H91" s="44">
        <v>0</v>
      </c>
      <c r="I91" s="44">
        <v>0</v>
      </c>
      <c r="J91" s="44">
        <v>0</v>
      </c>
    </row>
    <row r="92" spans="1:12" ht="15.75" thickBot="1">
      <c r="A92" s="28"/>
      <c r="B92" s="21" t="s">
        <v>103</v>
      </c>
      <c r="C92" s="52"/>
      <c r="D92" s="16">
        <v>0</v>
      </c>
      <c r="E92" s="16">
        <v>13325</v>
      </c>
      <c r="F92" s="16">
        <v>0</v>
      </c>
      <c r="G92" s="16">
        <v>0</v>
      </c>
      <c r="H92" s="43">
        <v>0</v>
      </c>
      <c r="I92" s="43">
        <v>0</v>
      </c>
      <c r="J92" s="43">
        <v>0</v>
      </c>
    </row>
    <row r="93" spans="1:12" ht="15.75" thickBot="1">
      <c r="A93" s="26">
        <v>700</v>
      </c>
      <c r="B93" s="22" t="s">
        <v>101</v>
      </c>
      <c r="C93" s="52" t="s">
        <v>82</v>
      </c>
      <c r="D93" s="68">
        <v>5500</v>
      </c>
      <c r="E93" s="68">
        <v>4650</v>
      </c>
      <c r="F93" s="68">
        <v>0</v>
      </c>
      <c r="G93" s="68">
        <v>0</v>
      </c>
      <c r="H93" s="44">
        <v>0</v>
      </c>
      <c r="I93" s="44">
        <v>0</v>
      </c>
      <c r="J93" s="44">
        <v>0</v>
      </c>
    </row>
    <row r="94" spans="1:12" ht="15.75" thickBot="1">
      <c r="A94" s="26"/>
      <c r="B94" s="21" t="s">
        <v>113</v>
      </c>
      <c r="C94" s="52"/>
      <c r="D94" s="16">
        <v>0</v>
      </c>
      <c r="E94" s="16">
        <v>1150</v>
      </c>
      <c r="F94" s="16">
        <v>0</v>
      </c>
      <c r="G94" s="16">
        <v>0</v>
      </c>
      <c r="H94" s="43">
        <v>0</v>
      </c>
      <c r="I94" s="43">
        <v>0</v>
      </c>
      <c r="J94" s="43">
        <v>0</v>
      </c>
    </row>
    <row r="95" spans="1:12" ht="15.75" thickBot="1">
      <c r="A95" s="28"/>
      <c r="B95" s="21" t="s">
        <v>102</v>
      </c>
      <c r="C95" s="52"/>
      <c r="D95" s="16">
        <v>5500</v>
      </c>
      <c r="E95" s="16">
        <v>3500</v>
      </c>
      <c r="F95" s="16">
        <v>0</v>
      </c>
      <c r="G95" s="16">
        <v>0</v>
      </c>
      <c r="H95" s="43">
        <v>0</v>
      </c>
      <c r="I95" s="43">
        <v>0</v>
      </c>
      <c r="J95" s="43">
        <v>0</v>
      </c>
      <c r="L95" s="100"/>
    </row>
    <row r="96" spans="1:12" ht="15.75" thickBot="1">
      <c r="A96" s="29"/>
      <c r="B96" s="18" t="s">
        <v>86</v>
      </c>
      <c r="C96" s="51"/>
      <c r="D96" s="19">
        <f t="shared" ref="D96" si="28">SUM(D97)</f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L96" s="101"/>
    </row>
    <row r="97" spans="1:12" ht="15.75" thickBot="1">
      <c r="A97" s="26"/>
      <c r="B97" s="21" t="s">
        <v>48</v>
      </c>
      <c r="C97" s="64"/>
      <c r="D97" s="65"/>
      <c r="E97" s="65">
        <v>0</v>
      </c>
      <c r="F97" s="65">
        <v>0</v>
      </c>
      <c r="G97" s="65">
        <v>0</v>
      </c>
      <c r="H97" s="65">
        <v>0</v>
      </c>
      <c r="I97" s="65">
        <v>0</v>
      </c>
      <c r="J97" s="65">
        <v>0</v>
      </c>
      <c r="L97" s="101"/>
    </row>
    <row r="98" spans="1:12" ht="15.75" thickBot="1">
      <c r="A98" s="17"/>
      <c r="B98" s="18" t="s">
        <v>37</v>
      </c>
      <c r="C98" s="51"/>
      <c r="D98" s="19">
        <f t="shared" ref="D98" si="29">SUM(D100,D106,D110)</f>
        <v>167550</v>
      </c>
      <c r="E98" s="19">
        <v>156000</v>
      </c>
      <c r="F98" s="19">
        <v>158000</v>
      </c>
      <c r="G98" s="19">
        <v>158000</v>
      </c>
      <c r="H98" s="42">
        <v>160000</v>
      </c>
      <c r="I98" s="42">
        <v>160000</v>
      </c>
      <c r="J98" s="42">
        <v>160000</v>
      </c>
      <c r="L98" s="102"/>
    </row>
    <row r="99" spans="1:12" ht="15.75" thickBot="1">
      <c r="A99" s="30"/>
      <c r="B99" s="31" t="s">
        <v>38</v>
      </c>
      <c r="C99" s="53"/>
      <c r="D99" s="69"/>
      <c r="E99" s="69"/>
      <c r="F99" s="69"/>
      <c r="G99" s="69"/>
      <c r="H99" s="70"/>
      <c r="I99" s="70"/>
      <c r="J99" s="70"/>
      <c r="L99" s="100"/>
    </row>
    <row r="100" spans="1:12" ht="15.75" thickBot="1">
      <c r="A100" s="97"/>
      <c r="B100" s="34" t="s">
        <v>91</v>
      </c>
      <c r="C100" s="54"/>
      <c r="D100" s="45">
        <f t="shared" ref="D100" si="30">SUM(D101:D105)</f>
        <v>85150</v>
      </c>
      <c r="E100" s="45">
        <v>78000</v>
      </c>
      <c r="F100" s="45">
        <v>80000</v>
      </c>
      <c r="G100" s="45">
        <v>80000</v>
      </c>
      <c r="H100" s="45">
        <v>75000</v>
      </c>
      <c r="I100" s="45">
        <v>75000</v>
      </c>
      <c r="J100" s="45">
        <v>75000</v>
      </c>
    </row>
    <row r="101" spans="1:12" ht="15.75" thickBot="1">
      <c r="A101" s="26"/>
      <c r="B101" s="21" t="s">
        <v>28</v>
      </c>
      <c r="C101" s="48"/>
      <c r="D101" s="16">
        <v>47800</v>
      </c>
      <c r="E101" s="16">
        <v>51000</v>
      </c>
      <c r="F101" s="16">
        <v>52000</v>
      </c>
      <c r="G101" s="16">
        <v>52000</v>
      </c>
      <c r="H101" s="43">
        <v>54000</v>
      </c>
      <c r="I101" s="43">
        <v>54000</v>
      </c>
      <c r="J101" s="43">
        <v>54000</v>
      </c>
    </row>
    <row r="102" spans="1:12" ht="15.75" thickBot="1">
      <c r="A102" s="26"/>
      <c r="B102" s="21" t="s">
        <v>29</v>
      </c>
      <c r="C102" s="48"/>
      <c r="D102" s="16">
        <v>16900</v>
      </c>
      <c r="E102" s="16">
        <v>18200</v>
      </c>
      <c r="F102" s="16">
        <v>18700</v>
      </c>
      <c r="G102" s="16">
        <v>18700</v>
      </c>
      <c r="H102" s="43">
        <v>19000</v>
      </c>
      <c r="I102" s="43">
        <v>19000</v>
      </c>
      <c r="J102" s="43">
        <v>19000</v>
      </c>
    </row>
    <row r="103" spans="1:12" ht="15.75" thickBot="1">
      <c r="A103" s="26"/>
      <c r="B103" s="21" t="s">
        <v>18</v>
      </c>
      <c r="C103" s="48"/>
      <c r="D103" s="16">
        <v>0</v>
      </c>
      <c r="E103" s="16">
        <v>300</v>
      </c>
      <c r="F103" s="16">
        <v>300</v>
      </c>
      <c r="G103" s="16">
        <v>300</v>
      </c>
      <c r="H103" s="43">
        <v>100</v>
      </c>
      <c r="I103" s="43">
        <v>100</v>
      </c>
      <c r="J103" s="43">
        <v>100</v>
      </c>
    </row>
    <row r="104" spans="1:12" ht="15.75" thickBot="1">
      <c r="A104" s="26"/>
      <c r="B104" s="21" t="s">
        <v>25</v>
      </c>
      <c r="C104" s="48"/>
      <c r="D104" s="16">
        <v>20200</v>
      </c>
      <c r="E104" s="16">
        <v>8415</v>
      </c>
      <c r="F104" s="16">
        <v>8900</v>
      </c>
      <c r="G104" s="16">
        <v>8900</v>
      </c>
      <c r="H104" s="43">
        <v>1800</v>
      </c>
      <c r="I104" s="43">
        <v>1800</v>
      </c>
      <c r="J104" s="43">
        <v>1800</v>
      </c>
    </row>
    <row r="105" spans="1:12" ht="15.75" thickBot="1">
      <c r="A105" s="24"/>
      <c r="B105" s="21" t="s">
        <v>39</v>
      </c>
      <c r="C105" s="49"/>
      <c r="D105" s="16">
        <v>250</v>
      </c>
      <c r="E105" s="16">
        <v>100</v>
      </c>
      <c r="F105" s="16">
        <v>100</v>
      </c>
      <c r="G105" s="16">
        <v>100</v>
      </c>
      <c r="H105" s="43">
        <v>100</v>
      </c>
      <c r="I105" s="43">
        <v>100</v>
      </c>
      <c r="J105" s="43">
        <v>100</v>
      </c>
    </row>
    <row r="106" spans="1:12" ht="15.75" thickBot="1">
      <c r="A106" s="32"/>
      <c r="B106" s="33" t="s">
        <v>93</v>
      </c>
      <c r="C106" s="54"/>
      <c r="D106" s="45">
        <f t="shared" ref="D106" si="31">SUM(D107:D109)</f>
        <v>30700</v>
      </c>
      <c r="E106" s="45">
        <v>31000</v>
      </c>
      <c r="F106" s="45">
        <v>29000</v>
      </c>
      <c r="G106" s="45">
        <v>29000</v>
      </c>
      <c r="H106" s="45">
        <v>30000</v>
      </c>
      <c r="I106" s="45">
        <v>30000</v>
      </c>
      <c r="J106" s="45">
        <v>30000</v>
      </c>
    </row>
    <row r="107" spans="1:12" ht="15.75" thickBot="1">
      <c r="A107" s="26"/>
      <c r="B107" s="21" t="s">
        <v>28</v>
      </c>
      <c r="C107" s="48"/>
      <c r="D107" s="16">
        <v>16400</v>
      </c>
      <c r="E107" s="16">
        <v>15500</v>
      </c>
      <c r="F107" s="16">
        <v>16000</v>
      </c>
      <c r="G107" s="16">
        <v>16000</v>
      </c>
      <c r="H107" s="43">
        <v>17000</v>
      </c>
      <c r="I107" s="43">
        <v>17000</v>
      </c>
      <c r="J107" s="43">
        <v>17000</v>
      </c>
    </row>
    <row r="108" spans="1:12" ht="15.75" thickBot="1">
      <c r="A108" s="26"/>
      <c r="B108" s="21" t="s">
        <v>29</v>
      </c>
      <c r="C108" s="48"/>
      <c r="D108" s="16">
        <v>4700</v>
      </c>
      <c r="E108" s="16">
        <v>5600</v>
      </c>
      <c r="F108" s="16">
        <v>5600</v>
      </c>
      <c r="G108" s="16">
        <v>5600</v>
      </c>
      <c r="H108" s="43">
        <v>5900</v>
      </c>
      <c r="I108" s="43">
        <v>5900</v>
      </c>
      <c r="J108" s="43">
        <v>5900</v>
      </c>
    </row>
    <row r="109" spans="1:12" ht="15.75" thickBot="1">
      <c r="A109" s="26"/>
      <c r="B109" s="21" t="s">
        <v>25</v>
      </c>
      <c r="C109" s="48"/>
      <c r="D109" s="16">
        <v>9600</v>
      </c>
      <c r="E109" s="16">
        <v>9900</v>
      </c>
      <c r="F109" s="16">
        <v>7400</v>
      </c>
      <c r="G109" s="16">
        <v>7400</v>
      </c>
      <c r="H109" s="43">
        <v>7100</v>
      </c>
      <c r="I109" s="43">
        <v>7100</v>
      </c>
      <c r="J109" s="43">
        <v>7100</v>
      </c>
    </row>
    <row r="110" spans="1:12" ht="15.75" thickBot="1">
      <c r="A110" s="33"/>
      <c r="B110" s="34" t="s">
        <v>92</v>
      </c>
      <c r="C110" s="54"/>
      <c r="D110" s="45">
        <f t="shared" ref="D110" si="32">SUM(D111:D114)</f>
        <v>51700</v>
      </c>
      <c r="E110" s="45">
        <v>47000</v>
      </c>
      <c r="F110" s="45">
        <v>49000</v>
      </c>
      <c r="G110" s="45">
        <v>49000</v>
      </c>
      <c r="H110" s="45">
        <v>55000</v>
      </c>
      <c r="I110" s="45">
        <v>55000</v>
      </c>
      <c r="J110" s="45">
        <v>55000</v>
      </c>
    </row>
    <row r="111" spans="1:12" ht="15.75" thickBot="1">
      <c r="A111" s="26"/>
      <c r="B111" s="21" t="s">
        <v>28</v>
      </c>
      <c r="C111" s="64"/>
      <c r="D111" s="65">
        <v>36000</v>
      </c>
      <c r="E111" s="65">
        <v>32000</v>
      </c>
      <c r="F111" s="65">
        <v>35000</v>
      </c>
      <c r="G111" s="65">
        <v>35000</v>
      </c>
      <c r="H111" s="66">
        <v>35000</v>
      </c>
      <c r="I111" s="66">
        <v>35000</v>
      </c>
      <c r="J111" s="66">
        <v>35000</v>
      </c>
    </row>
    <row r="112" spans="1:12" ht="15.75" thickBot="1">
      <c r="A112" s="26"/>
      <c r="B112" s="21" t="s">
        <v>29</v>
      </c>
      <c r="C112" s="64"/>
      <c r="D112" s="65">
        <v>12600</v>
      </c>
      <c r="E112" s="65">
        <v>11500</v>
      </c>
      <c r="F112" s="65">
        <v>12600</v>
      </c>
      <c r="G112" s="65">
        <v>12600</v>
      </c>
      <c r="H112" s="66">
        <v>12600</v>
      </c>
      <c r="I112" s="66">
        <v>12600</v>
      </c>
      <c r="J112" s="66">
        <v>12600</v>
      </c>
    </row>
    <row r="113" spans="1:11" ht="15.75" thickBot="1">
      <c r="A113" s="26"/>
      <c r="B113" s="21" t="s">
        <v>25</v>
      </c>
      <c r="C113" s="64"/>
      <c r="D113" s="65">
        <v>3100</v>
      </c>
      <c r="E113" s="65">
        <v>3400</v>
      </c>
      <c r="F113" s="65">
        <v>1300</v>
      </c>
      <c r="G113" s="65">
        <v>1300</v>
      </c>
      <c r="H113" s="66">
        <v>7300</v>
      </c>
      <c r="I113" s="66">
        <v>7300</v>
      </c>
      <c r="J113" s="66">
        <v>7300</v>
      </c>
    </row>
    <row r="114" spans="1:11" ht="15.75" thickBot="1">
      <c r="A114" s="26"/>
      <c r="B114" s="21" t="s">
        <v>39</v>
      </c>
      <c r="C114" s="64"/>
      <c r="D114" s="65">
        <v>0</v>
      </c>
      <c r="E114" s="65">
        <v>8400</v>
      </c>
      <c r="F114" s="65">
        <v>100</v>
      </c>
      <c r="G114" s="65">
        <v>100</v>
      </c>
      <c r="H114" s="66">
        <v>100</v>
      </c>
      <c r="I114" s="66">
        <v>100</v>
      </c>
      <c r="J114" s="66">
        <v>100</v>
      </c>
    </row>
    <row r="115" spans="1:11" ht="15.75" thickBot="1">
      <c r="A115" s="17"/>
      <c r="B115" s="18" t="s">
        <v>90</v>
      </c>
      <c r="C115" s="51"/>
      <c r="D115" s="19">
        <v>0</v>
      </c>
      <c r="E115" s="19"/>
      <c r="F115" s="19">
        <v>0</v>
      </c>
      <c r="G115" s="19">
        <v>0</v>
      </c>
      <c r="H115" s="42">
        <v>0</v>
      </c>
      <c r="I115" s="42">
        <v>0</v>
      </c>
      <c r="J115" s="42">
        <v>0</v>
      </c>
    </row>
    <row r="116" spans="1:11" ht="15.75" thickBot="1">
      <c r="A116" s="35"/>
      <c r="B116" s="36" t="s">
        <v>41</v>
      </c>
      <c r="C116" s="55"/>
      <c r="D116" s="71"/>
      <c r="E116" s="71"/>
      <c r="F116" s="71"/>
      <c r="G116" s="71"/>
      <c r="H116" s="72"/>
      <c r="I116" s="72"/>
      <c r="J116" s="72"/>
    </row>
    <row r="117" spans="1:11" ht="15.75" thickBot="1">
      <c r="A117" s="37"/>
      <c r="B117" s="15" t="s">
        <v>42</v>
      </c>
      <c r="C117" s="48"/>
      <c r="D117" s="43">
        <f t="shared" ref="D117" si="33">SUM(D5)</f>
        <v>430100</v>
      </c>
      <c r="E117" s="43">
        <v>402400</v>
      </c>
      <c r="F117" s="43">
        <v>393000</v>
      </c>
      <c r="G117" s="43">
        <v>393000</v>
      </c>
      <c r="H117" s="43">
        <f t="shared" ref="H117:J117" si="34">SUM(H5)</f>
        <v>409000</v>
      </c>
      <c r="I117" s="43">
        <v>411000</v>
      </c>
      <c r="J117" s="43">
        <v>411000</v>
      </c>
    </row>
    <row r="118" spans="1:11" ht="15.75" thickBot="1">
      <c r="A118" s="37"/>
      <c r="B118" s="15" t="s">
        <v>43</v>
      </c>
      <c r="C118" s="48"/>
      <c r="D118" s="43">
        <f t="shared" ref="D118" si="35">SUM(D31)</f>
        <v>212050</v>
      </c>
      <c r="E118" s="43">
        <v>386530</v>
      </c>
      <c r="F118" s="43">
        <v>239000</v>
      </c>
      <c r="G118" s="43">
        <v>239000</v>
      </c>
      <c r="H118" s="43">
        <f t="shared" ref="H118:J118" si="36">SUM(H31)</f>
        <v>253000</v>
      </c>
      <c r="I118" s="43">
        <v>255000</v>
      </c>
      <c r="J118" s="43">
        <f t="shared" si="36"/>
        <v>255000</v>
      </c>
    </row>
    <row r="119" spans="1:11" ht="15.75" thickBot="1">
      <c r="A119" s="37"/>
      <c r="B119" s="15" t="s">
        <v>87</v>
      </c>
      <c r="C119" s="48"/>
      <c r="D119" s="43">
        <f t="shared" ref="D119" si="37">SUM(D117-D118)</f>
        <v>218050</v>
      </c>
      <c r="E119" s="43">
        <v>15870</v>
      </c>
      <c r="F119" s="43">
        <v>154000</v>
      </c>
      <c r="G119" s="43">
        <v>154000</v>
      </c>
      <c r="H119" s="43">
        <f t="shared" ref="H119:J119" si="38">SUM(H117-H118)</f>
        <v>156000</v>
      </c>
      <c r="I119" s="43">
        <f t="shared" si="38"/>
        <v>156000</v>
      </c>
      <c r="J119" s="43">
        <f t="shared" si="38"/>
        <v>156000</v>
      </c>
      <c r="K119" s="38"/>
    </row>
    <row r="120" spans="1:11" ht="15.75" thickBot="1">
      <c r="A120" s="37"/>
      <c r="B120" s="15" t="s">
        <v>44</v>
      </c>
      <c r="C120" s="48"/>
      <c r="D120" s="43">
        <f t="shared" ref="D120" si="39">SUM(D22)</f>
        <v>124000</v>
      </c>
      <c r="E120" s="43">
        <v>3500</v>
      </c>
      <c r="F120" s="43">
        <v>50000</v>
      </c>
      <c r="G120" s="43">
        <v>50000</v>
      </c>
      <c r="H120" s="43">
        <v>350000</v>
      </c>
      <c r="I120" s="43">
        <f t="shared" ref="I120:J120" si="40">SUM(I22)</f>
        <v>0</v>
      </c>
      <c r="J120" s="43">
        <f t="shared" si="40"/>
        <v>0</v>
      </c>
    </row>
    <row r="121" spans="1:11" ht="15.75" thickBot="1">
      <c r="A121" s="37"/>
      <c r="B121" s="15" t="s">
        <v>45</v>
      </c>
      <c r="C121" s="48"/>
      <c r="D121" s="43"/>
      <c r="E121" s="43">
        <v>53300</v>
      </c>
      <c r="F121" s="43">
        <v>70000</v>
      </c>
      <c r="G121" s="43">
        <v>83000</v>
      </c>
      <c r="H121" s="43">
        <f t="shared" ref="H121:J121" si="41">SUM(H77)</f>
        <v>505000</v>
      </c>
      <c r="I121" s="43">
        <f t="shared" si="41"/>
        <v>20000</v>
      </c>
      <c r="J121" s="43">
        <f t="shared" si="41"/>
        <v>20000</v>
      </c>
    </row>
    <row r="122" spans="1:11" ht="15.75" thickBot="1">
      <c r="A122" s="37"/>
      <c r="B122" s="15" t="s">
        <v>88</v>
      </c>
      <c r="C122" s="48"/>
      <c r="D122" s="43">
        <f t="shared" ref="D122" si="42">SUM(D120-D121)</f>
        <v>124000</v>
      </c>
      <c r="E122" s="43">
        <v>-49836</v>
      </c>
      <c r="F122" s="43">
        <v>-20000</v>
      </c>
      <c r="G122" s="43">
        <v>-33000</v>
      </c>
      <c r="H122" s="43">
        <f t="shared" ref="H122:J122" si="43">SUM(H120-H121)</f>
        <v>-155000</v>
      </c>
      <c r="I122" s="43">
        <f t="shared" si="43"/>
        <v>-20000</v>
      </c>
      <c r="J122" s="43">
        <f t="shared" si="43"/>
        <v>-20000</v>
      </c>
    </row>
    <row r="123" spans="1:11" ht="15.75" thickBot="1">
      <c r="A123" s="37"/>
      <c r="B123" s="15" t="s">
        <v>54</v>
      </c>
      <c r="C123" s="48"/>
      <c r="D123" s="43">
        <f t="shared" ref="D123" si="44">SUM(D28)</f>
        <v>6800</v>
      </c>
      <c r="E123" s="43">
        <v>10100</v>
      </c>
      <c r="F123" s="43">
        <v>4000</v>
      </c>
      <c r="G123" s="43">
        <v>4000</v>
      </c>
      <c r="H123" s="43">
        <f t="shared" ref="H123:J123" si="45">SUM(H28)</f>
        <v>4000</v>
      </c>
      <c r="I123" s="43">
        <f t="shared" si="45"/>
        <v>4000</v>
      </c>
      <c r="J123" s="43">
        <f t="shared" si="45"/>
        <v>4000</v>
      </c>
    </row>
    <row r="124" spans="1:11" ht="15.75" thickBot="1">
      <c r="A124" s="37"/>
      <c r="B124" s="15" t="s">
        <v>69</v>
      </c>
      <c r="C124" s="48"/>
      <c r="D124" s="43">
        <f t="shared" ref="D124" si="46">SUM(D98)</f>
        <v>167550</v>
      </c>
      <c r="E124" s="43">
        <v>156000</v>
      </c>
      <c r="F124" s="43">
        <v>158000</v>
      </c>
      <c r="G124" s="43">
        <v>158000</v>
      </c>
      <c r="H124" s="43">
        <v>160000</v>
      </c>
      <c r="I124" s="43">
        <v>160000</v>
      </c>
      <c r="J124" s="43">
        <f t="shared" ref="J124" si="47">SUM(J98)</f>
        <v>160000</v>
      </c>
    </row>
    <row r="125" spans="1:11" ht="15.75" thickBot="1">
      <c r="A125" s="37"/>
      <c r="B125" s="25" t="s">
        <v>46</v>
      </c>
      <c r="C125" s="48"/>
      <c r="D125" s="44">
        <f t="shared" ref="D125" si="48">SUM(D119+D122+D123-D124)</f>
        <v>181300</v>
      </c>
      <c r="E125" s="44">
        <v>-33966</v>
      </c>
      <c r="F125" s="44">
        <v>-20000</v>
      </c>
      <c r="G125" s="44">
        <v>-33000</v>
      </c>
      <c r="H125" s="44">
        <v>-155000</v>
      </c>
      <c r="I125" s="44">
        <f>SUM(I119+I122+I123-I124)</f>
        <v>-20000</v>
      </c>
      <c r="J125" s="44">
        <f t="shared" ref="I125:J125" si="49">SUM(J119+J122+J123-J124)</f>
        <v>-20000</v>
      </c>
      <c r="K125" s="38"/>
    </row>
    <row r="126" spans="1:11" ht="15.75" thickBot="1">
      <c r="A126" s="37"/>
      <c r="B126" s="15" t="s">
        <v>47</v>
      </c>
      <c r="C126" s="48"/>
      <c r="D126" s="16">
        <f t="shared" ref="D126" si="50">SUM(D29)</f>
        <v>0</v>
      </c>
      <c r="E126" s="16">
        <v>0</v>
      </c>
      <c r="F126" s="16">
        <v>0</v>
      </c>
      <c r="G126" s="16">
        <v>0</v>
      </c>
      <c r="H126" s="43">
        <f t="shared" ref="H126:J126" si="51">SUM(H29)</f>
        <v>0</v>
      </c>
      <c r="I126" s="43">
        <f t="shared" si="51"/>
        <v>0</v>
      </c>
      <c r="J126" s="43">
        <f t="shared" si="51"/>
        <v>0</v>
      </c>
    </row>
    <row r="127" spans="1:11" ht="15.75" thickBot="1">
      <c r="A127" s="37"/>
      <c r="B127" s="15" t="s">
        <v>40</v>
      </c>
      <c r="C127" s="48"/>
      <c r="D127" s="16">
        <f t="shared" ref="D127" si="52">SUM(D115)</f>
        <v>0</v>
      </c>
      <c r="E127" s="16">
        <v>0</v>
      </c>
      <c r="F127" s="16">
        <v>0</v>
      </c>
      <c r="G127" s="16">
        <v>0</v>
      </c>
      <c r="H127" s="43">
        <f t="shared" ref="H127:J127" si="53">SUM(H115)</f>
        <v>0</v>
      </c>
      <c r="I127" s="43">
        <f t="shared" si="53"/>
        <v>0</v>
      </c>
      <c r="J127" s="43">
        <f t="shared" si="53"/>
        <v>0</v>
      </c>
    </row>
    <row r="128" spans="1:11" ht="15.75" thickBot="1">
      <c r="A128" s="37"/>
      <c r="B128" s="15" t="s">
        <v>9</v>
      </c>
      <c r="C128" s="48"/>
      <c r="D128" s="43">
        <f t="shared" ref="D128" si="54">SUM(D20)</f>
        <v>125000</v>
      </c>
      <c r="E128" s="43">
        <v>24350</v>
      </c>
      <c r="F128" s="43">
        <v>20000</v>
      </c>
      <c r="G128" s="43">
        <v>33000</v>
      </c>
      <c r="H128" s="43">
        <f>SUM(H20)</f>
        <v>155000</v>
      </c>
      <c r="I128" s="43">
        <v>20000</v>
      </c>
      <c r="J128" s="43">
        <v>20000</v>
      </c>
    </row>
    <row r="129" spans="1:10" ht="15.75" thickBot="1">
      <c r="A129" s="37"/>
      <c r="B129" s="15" t="s">
        <v>48</v>
      </c>
      <c r="C129" s="48"/>
      <c r="D129" s="16">
        <f t="shared" ref="D129" si="55">SUM(D96)</f>
        <v>0</v>
      </c>
      <c r="E129" s="16">
        <v>0</v>
      </c>
      <c r="F129" s="16">
        <v>0</v>
      </c>
      <c r="G129" s="16">
        <v>0</v>
      </c>
      <c r="H129" s="43">
        <f t="shared" ref="H129:J129" si="56">SUM(H96)</f>
        <v>0</v>
      </c>
      <c r="I129" s="43">
        <f t="shared" si="56"/>
        <v>0</v>
      </c>
      <c r="J129" s="43">
        <f t="shared" si="56"/>
        <v>0</v>
      </c>
    </row>
    <row r="130" spans="1:10" ht="15.75" thickBot="1">
      <c r="A130" s="37"/>
      <c r="B130" s="15" t="s">
        <v>49</v>
      </c>
      <c r="C130" s="48"/>
      <c r="D130" s="16">
        <f t="shared" ref="D130" si="57">SUM(D128-D129)</f>
        <v>125000</v>
      </c>
      <c r="E130" s="16">
        <v>243500</v>
      </c>
      <c r="F130" s="16">
        <v>20000</v>
      </c>
      <c r="G130" s="16">
        <v>33000</v>
      </c>
      <c r="H130" s="43">
        <f t="shared" ref="H130:J130" si="58">SUM(H128-H129)</f>
        <v>155000</v>
      </c>
      <c r="I130" s="43">
        <f t="shared" si="58"/>
        <v>20000</v>
      </c>
      <c r="J130" s="43">
        <f t="shared" si="58"/>
        <v>20000</v>
      </c>
    </row>
    <row r="131" spans="1:10" ht="15.75" thickBot="1">
      <c r="D131" s="73"/>
      <c r="E131" s="73"/>
      <c r="F131" s="73"/>
      <c r="G131" s="73"/>
      <c r="H131" s="74"/>
      <c r="I131" s="74"/>
      <c r="J131" s="74"/>
    </row>
    <row r="132" spans="1:10" ht="15.75" thickBot="1">
      <c r="C132" s="98" t="s">
        <v>50</v>
      </c>
      <c r="D132" s="99">
        <f t="shared" ref="D132" si="59">SUM(D4)</f>
        <v>685900</v>
      </c>
      <c r="E132" s="99">
        <v>649400</v>
      </c>
      <c r="F132" s="99">
        <v>467000</v>
      </c>
      <c r="G132" s="99">
        <v>480000</v>
      </c>
      <c r="H132" s="99">
        <f t="shared" ref="H132:J132" si="60">SUM(H4)</f>
        <v>918000</v>
      </c>
      <c r="I132" s="99">
        <f t="shared" si="60"/>
        <v>435000</v>
      </c>
      <c r="J132" s="99">
        <f t="shared" si="60"/>
        <v>435000</v>
      </c>
    </row>
    <row r="133" spans="1:10" ht="15.75" thickBot="1">
      <c r="A133" t="s">
        <v>128</v>
      </c>
      <c r="C133" s="98" t="s">
        <v>51</v>
      </c>
      <c r="D133" s="99">
        <f t="shared" ref="D133" si="61">SUM(D30)</f>
        <v>408900</v>
      </c>
      <c r="E133" s="99">
        <v>439881</v>
      </c>
      <c r="F133" s="99">
        <v>467000</v>
      </c>
      <c r="G133" s="99">
        <v>480000</v>
      </c>
      <c r="H133" s="99">
        <f t="shared" ref="H133:J133" si="62">SUM(H30)</f>
        <v>918000</v>
      </c>
      <c r="I133" s="99">
        <f t="shared" si="62"/>
        <v>435000</v>
      </c>
      <c r="J133" s="99">
        <f t="shared" si="62"/>
        <v>435000</v>
      </c>
    </row>
    <row r="134" spans="1:10" ht="15.75" thickBot="1">
      <c r="A134" t="s">
        <v>129</v>
      </c>
      <c r="C134" s="98" t="s">
        <v>52</v>
      </c>
      <c r="D134" s="99">
        <f t="shared" ref="D134" si="63">SUM(D132-D133)</f>
        <v>277000</v>
      </c>
      <c r="E134" s="99">
        <v>209500</v>
      </c>
      <c r="F134" s="99">
        <v>0</v>
      </c>
      <c r="G134" s="99">
        <v>0</v>
      </c>
      <c r="H134" s="99">
        <f t="shared" ref="H134:J134" si="64">SUM(H132-H133)</f>
        <v>0</v>
      </c>
      <c r="I134" s="99">
        <f t="shared" si="64"/>
        <v>0</v>
      </c>
      <c r="J134" s="99">
        <f t="shared" si="64"/>
        <v>0</v>
      </c>
    </row>
  </sheetData>
  <mergeCells count="5">
    <mergeCell ref="A4:B4"/>
    <mergeCell ref="A30:B30"/>
    <mergeCell ref="A1:D1"/>
    <mergeCell ref="A2:B2"/>
    <mergeCell ref="A3:B3"/>
  </mergeCells>
  <pageMargins left="0.70866141732283472" right="0.70866141732283472" top="0.74803149606299213" bottom="0.74803149606299213" header="0.31496062992125984" footer="0.31496062992125984"/>
  <pageSetup paperSize="9" scale="93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I22" sqref="I22"/>
    </sheetView>
  </sheetViews>
  <sheetFormatPr defaultRowHeight="15"/>
  <sheetData>
    <row r="1" spans="1:12" ht="15.75" thickBot="1">
      <c r="A1" s="133"/>
      <c r="B1" s="134"/>
      <c r="C1" s="104"/>
      <c r="D1" s="105"/>
      <c r="E1" s="106"/>
      <c r="F1" s="106"/>
      <c r="G1" s="106"/>
      <c r="H1" s="106"/>
      <c r="I1" s="106"/>
      <c r="J1" s="106"/>
      <c r="K1" s="106"/>
      <c r="L1" s="100"/>
    </row>
    <row r="2" spans="1:12" ht="15.75" thickBot="1">
      <c r="A2" s="107"/>
      <c r="B2" s="104"/>
      <c r="C2" s="108"/>
      <c r="D2" s="105"/>
      <c r="E2" s="109"/>
      <c r="F2" s="109"/>
      <c r="G2" s="109"/>
      <c r="H2" s="109"/>
      <c r="I2" s="110"/>
      <c r="J2" s="110"/>
      <c r="K2" s="110"/>
      <c r="L2" s="100"/>
    </row>
    <row r="3" spans="1:12" ht="15.75" thickBot="1">
      <c r="A3" s="107"/>
      <c r="B3" s="104"/>
      <c r="C3" s="108"/>
      <c r="D3" s="105"/>
      <c r="E3" s="109"/>
      <c r="F3" s="109"/>
      <c r="G3" s="109"/>
      <c r="H3" s="109"/>
      <c r="I3" s="110"/>
      <c r="J3" s="110"/>
      <c r="K3" s="110"/>
      <c r="L3" s="100"/>
    </row>
    <row r="4" spans="1:12" ht="15.75" thickBot="1">
      <c r="A4" s="107"/>
      <c r="B4" s="104"/>
      <c r="C4" s="108"/>
      <c r="D4" s="105"/>
      <c r="E4" s="109"/>
      <c r="F4" s="109"/>
      <c r="G4" s="109"/>
      <c r="H4" s="109"/>
      <c r="I4" s="110"/>
      <c r="J4" s="110"/>
      <c r="K4" s="110"/>
      <c r="L4" s="100"/>
    </row>
    <row r="5" spans="1:12" ht="15.75" thickBot="1">
      <c r="A5" s="107"/>
      <c r="B5" s="104"/>
      <c r="C5" s="108"/>
      <c r="D5" s="105"/>
      <c r="E5" s="109"/>
      <c r="F5" s="109"/>
      <c r="G5" s="109"/>
      <c r="H5" s="109"/>
      <c r="I5" s="110"/>
      <c r="J5" s="110"/>
      <c r="K5" s="110"/>
      <c r="L5" s="100"/>
    </row>
    <row r="6" spans="1:12" ht="15.75" thickBot="1">
      <c r="A6" s="111"/>
      <c r="B6" s="112"/>
      <c r="C6" s="104"/>
      <c r="D6" s="113"/>
      <c r="E6" s="109"/>
      <c r="F6" s="109"/>
      <c r="G6" s="109"/>
      <c r="H6" s="109"/>
      <c r="I6" s="110"/>
      <c r="J6" s="110"/>
      <c r="K6" s="110"/>
      <c r="L6" s="100"/>
    </row>
    <row r="7" spans="1:12" ht="15.75" thickBot="1">
      <c r="A7" s="114"/>
      <c r="B7" s="114"/>
      <c r="C7" s="107"/>
      <c r="D7" s="105"/>
      <c r="E7" s="106"/>
      <c r="F7" s="106"/>
      <c r="G7" s="106"/>
      <c r="H7" s="106"/>
      <c r="I7" s="106"/>
      <c r="J7" s="106"/>
      <c r="K7" s="106"/>
      <c r="L7" s="100"/>
    </row>
    <row r="8" spans="1:12" ht="15.75" thickBot="1">
      <c r="A8" s="107"/>
      <c r="B8" s="104"/>
      <c r="C8" s="108"/>
      <c r="D8" s="105"/>
      <c r="E8" s="109"/>
      <c r="F8" s="109"/>
      <c r="G8" s="109"/>
      <c r="H8" s="109"/>
      <c r="I8" s="110"/>
      <c r="J8" s="110"/>
      <c r="K8" s="110"/>
      <c r="L8" s="100"/>
    </row>
    <row r="9" spans="1:12" ht="15.75" thickBot="1">
      <c r="A9" s="107"/>
      <c r="B9" s="104"/>
      <c r="C9" s="108"/>
      <c r="D9" s="105"/>
      <c r="E9" s="109"/>
      <c r="F9" s="109"/>
      <c r="G9" s="109"/>
      <c r="H9" s="109"/>
      <c r="I9" s="110"/>
      <c r="J9" s="110"/>
      <c r="K9" s="110"/>
      <c r="L9" s="100"/>
    </row>
    <row r="10" spans="1:12" ht="15.75" thickBot="1">
      <c r="A10" s="107"/>
      <c r="B10" s="104"/>
      <c r="C10" s="108"/>
      <c r="D10" s="105"/>
      <c r="E10" s="109"/>
      <c r="F10" s="109"/>
      <c r="G10" s="109"/>
      <c r="H10" s="109"/>
      <c r="I10" s="110"/>
      <c r="J10" s="110"/>
      <c r="K10" s="110"/>
      <c r="L10" s="100"/>
    </row>
    <row r="11" spans="1:12" ht="15.75" thickBot="1">
      <c r="A11" s="107"/>
      <c r="B11" s="108"/>
      <c r="C11" s="104"/>
      <c r="D11" s="105"/>
      <c r="E11" s="106"/>
      <c r="F11" s="106"/>
      <c r="G11" s="106"/>
      <c r="H11" s="106"/>
      <c r="I11" s="106"/>
      <c r="J11" s="106"/>
      <c r="K11" s="106"/>
      <c r="L11" s="100"/>
    </row>
    <row r="12" spans="1:12" ht="15.75" thickBot="1">
      <c r="A12" s="107"/>
      <c r="B12" s="108"/>
      <c r="C12" s="108"/>
      <c r="D12" s="105"/>
      <c r="E12" s="109"/>
      <c r="F12" s="109"/>
      <c r="G12" s="109"/>
      <c r="H12" s="109"/>
      <c r="I12" s="110"/>
      <c r="J12" s="110"/>
      <c r="K12" s="110"/>
      <c r="L12" s="100"/>
    </row>
    <row r="13" spans="1:12" ht="15.75" thickBot="1">
      <c r="A13" s="107"/>
      <c r="B13" s="108"/>
      <c r="C13" s="108"/>
      <c r="D13" s="105"/>
      <c r="E13" s="109"/>
      <c r="F13" s="109"/>
      <c r="G13" s="109"/>
      <c r="H13" s="109"/>
      <c r="I13" s="110"/>
      <c r="J13" s="110"/>
      <c r="K13" s="110"/>
      <c r="L13" s="100"/>
    </row>
    <row r="14" spans="1:12" ht="15.75" thickBot="1">
      <c r="A14" s="107"/>
      <c r="B14" s="108"/>
      <c r="C14" s="108"/>
      <c r="D14" s="105"/>
      <c r="E14" s="109"/>
      <c r="F14" s="109"/>
      <c r="G14" s="109"/>
      <c r="H14" s="109"/>
      <c r="I14" s="110"/>
      <c r="J14" s="110"/>
      <c r="K14" s="110"/>
      <c r="L14" s="100"/>
    </row>
    <row r="15" spans="1:12" ht="15.75" thickBot="1">
      <c r="A15" s="107"/>
      <c r="B15" s="104"/>
      <c r="C15" s="104"/>
      <c r="D15" s="105"/>
      <c r="E15" s="109"/>
      <c r="F15" s="115"/>
      <c r="G15" s="115"/>
      <c r="H15" s="115"/>
      <c r="I15" s="110"/>
      <c r="J15" s="110"/>
      <c r="K15" s="110"/>
      <c r="L15" s="100"/>
    </row>
    <row r="16" spans="1:12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</row>
  </sheetData>
  <mergeCells count="1">
    <mergeCell ref="A1:B1"/>
  </mergeCells>
  <pageMargins left="0.7" right="0.7" top="0.75" bottom="0.75" header="0.3" footer="0.3"/>
  <pageSetup paperSize="9" scale="8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E22" sqref="E22"/>
    </sheetView>
  </sheetViews>
  <sheetFormatPr defaultRowHeight="15"/>
  <sheetData>
    <row r="1" spans="1:12">
      <c r="A1" s="135"/>
      <c r="B1" s="135"/>
      <c r="C1" s="135"/>
      <c r="D1" s="135"/>
      <c r="E1" s="135"/>
      <c r="F1" s="116"/>
      <c r="G1" s="116"/>
      <c r="H1" s="116"/>
      <c r="I1" s="116"/>
      <c r="J1" s="116"/>
      <c r="K1" s="116"/>
      <c r="L1" s="100"/>
    </row>
    <row r="2" spans="1:12" ht="15.75" thickBot="1">
      <c r="A2" s="136"/>
      <c r="B2" s="136"/>
      <c r="C2" s="136"/>
      <c r="D2" s="117"/>
      <c r="E2" s="116"/>
      <c r="F2" s="118"/>
      <c r="G2" s="118"/>
      <c r="H2" s="119"/>
      <c r="I2" s="120"/>
      <c r="J2" s="121"/>
      <c r="K2" s="121"/>
      <c r="L2" s="100"/>
    </row>
    <row r="3" spans="1:12" ht="15.75" thickBot="1">
      <c r="A3" s="133"/>
      <c r="B3" s="137"/>
      <c r="C3" s="134"/>
      <c r="D3" s="122"/>
      <c r="E3" s="123"/>
      <c r="F3" s="123"/>
      <c r="G3" s="123"/>
      <c r="H3" s="124"/>
      <c r="I3" s="123"/>
      <c r="J3" s="123"/>
      <c r="K3" s="123"/>
      <c r="L3" s="100"/>
    </row>
    <row r="4" spans="1:12" ht="15.75" thickBot="1">
      <c r="A4" s="133"/>
      <c r="B4" s="134"/>
      <c r="C4" s="104"/>
      <c r="D4" s="105"/>
      <c r="E4" s="106"/>
      <c r="F4" s="106"/>
      <c r="G4" s="106"/>
      <c r="H4" s="106"/>
      <c r="I4" s="106"/>
      <c r="J4" s="106"/>
      <c r="K4" s="106"/>
      <c r="L4" s="100"/>
    </row>
    <row r="5" spans="1:12" ht="15.75" thickBot="1">
      <c r="A5" s="107"/>
      <c r="B5" s="104"/>
      <c r="C5" s="108"/>
      <c r="D5" s="105"/>
      <c r="E5" s="109"/>
      <c r="F5" s="109"/>
      <c r="G5" s="109"/>
      <c r="H5" s="109"/>
      <c r="I5" s="110"/>
      <c r="J5" s="110"/>
      <c r="K5" s="110"/>
      <c r="L5" s="100"/>
    </row>
    <row r="6" spans="1:12" ht="15.75" thickBot="1">
      <c r="A6" s="107"/>
      <c r="B6" s="104"/>
      <c r="C6" s="108"/>
      <c r="D6" s="105"/>
      <c r="E6" s="109"/>
      <c r="F6" s="109"/>
      <c r="G6" s="109"/>
      <c r="H6" s="109"/>
      <c r="I6" s="110"/>
      <c r="J6" s="110"/>
      <c r="K6" s="110"/>
      <c r="L6" s="100"/>
    </row>
    <row r="7" spans="1:12" ht="15.75" thickBot="1">
      <c r="A7" s="107"/>
      <c r="B7" s="104"/>
      <c r="C7" s="108"/>
      <c r="D7" s="105"/>
      <c r="E7" s="109"/>
      <c r="F7" s="109"/>
      <c r="G7" s="109"/>
      <c r="H7" s="109"/>
      <c r="I7" s="110"/>
      <c r="J7" s="110"/>
      <c r="K7" s="110"/>
      <c r="L7" s="100"/>
    </row>
    <row r="8" spans="1:12" ht="15.75" thickBot="1">
      <c r="A8" s="107"/>
      <c r="B8" s="104"/>
      <c r="C8" s="108"/>
      <c r="D8" s="105"/>
      <c r="E8" s="109"/>
      <c r="F8" s="109"/>
      <c r="G8" s="109"/>
      <c r="H8" s="109"/>
      <c r="I8" s="110"/>
      <c r="J8" s="110"/>
      <c r="K8" s="110"/>
      <c r="L8" s="100"/>
    </row>
    <row r="9" spans="1:12" ht="15.75" thickBot="1">
      <c r="A9" s="111"/>
      <c r="B9" s="112"/>
      <c r="C9" s="104"/>
      <c r="D9" s="113"/>
      <c r="E9" s="109"/>
      <c r="F9" s="109"/>
      <c r="G9" s="109"/>
      <c r="H9" s="109"/>
      <c r="I9" s="110"/>
      <c r="J9" s="110"/>
      <c r="K9" s="110"/>
      <c r="L9" s="100"/>
    </row>
    <row r="10" spans="1:12" ht="15.75" thickBot="1">
      <c r="A10" s="114"/>
      <c r="B10" s="114"/>
      <c r="C10" s="107"/>
      <c r="D10" s="105"/>
      <c r="E10" s="106"/>
      <c r="F10" s="106"/>
      <c r="G10" s="106"/>
      <c r="H10" s="106"/>
      <c r="I10" s="106"/>
      <c r="J10" s="106"/>
      <c r="K10" s="106"/>
      <c r="L10" s="100"/>
    </row>
    <row r="11" spans="1:12" ht="15.75" thickBot="1">
      <c r="A11" s="107"/>
      <c r="B11" s="104"/>
      <c r="C11" s="108"/>
      <c r="D11" s="105"/>
      <c r="E11" s="109"/>
      <c r="F11" s="109"/>
      <c r="G11" s="109"/>
      <c r="H11" s="109"/>
      <c r="I11" s="110"/>
      <c r="J11" s="110"/>
      <c r="K11" s="110"/>
      <c r="L11" s="100"/>
    </row>
    <row r="12" spans="1:12" ht="15.75" thickBot="1">
      <c r="A12" s="107"/>
      <c r="B12" s="104"/>
      <c r="C12" s="108"/>
      <c r="D12" s="105"/>
      <c r="E12" s="109"/>
      <c r="F12" s="109"/>
      <c r="G12" s="109"/>
      <c r="H12" s="109"/>
      <c r="I12" s="110"/>
      <c r="J12" s="110"/>
      <c r="K12" s="110"/>
      <c r="L12" s="100"/>
    </row>
    <row r="13" spans="1:12" ht="15.75" thickBot="1">
      <c r="A13" s="107"/>
      <c r="B13" s="104"/>
      <c r="C13" s="108"/>
      <c r="D13" s="105"/>
      <c r="E13" s="109"/>
      <c r="F13" s="109"/>
      <c r="G13" s="109"/>
      <c r="H13" s="109"/>
      <c r="I13" s="110"/>
      <c r="J13" s="110"/>
      <c r="K13" s="110"/>
      <c r="L13" s="100"/>
    </row>
    <row r="14" spans="1:12" ht="15.75" thickBot="1">
      <c r="A14" s="107"/>
      <c r="B14" s="108"/>
      <c r="C14" s="104"/>
      <c r="D14" s="105"/>
      <c r="E14" s="106"/>
      <c r="F14" s="106"/>
      <c r="G14" s="106"/>
      <c r="H14" s="106"/>
      <c r="I14" s="106"/>
      <c r="J14" s="106"/>
      <c r="K14" s="106"/>
      <c r="L14" s="100"/>
    </row>
    <row r="15" spans="1:12" ht="15.75" thickBot="1">
      <c r="A15" s="107"/>
      <c r="B15" s="108"/>
      <c r="C15" s="108"/>
      <c r="D15" s="105"/>
      <c r="E15" s="109"/>
      <c r="F15" s="109"/>
      <c r="G15" s="109"/>
      <c r="H15" s="109"/>
      <c r="I15" s="110"/>
      <c r="J15" s="110"/>
      <c r="K15" s="110"/>
      <c r="L15" s="100"/>
    </row>
    <row r="16" spans="1:12" ht="15.75" thickBot="1">
      <c r="A16" s="107"/>
      <c r="B16" s="108"/>
      <c r="C16" s="108"/>
      <c r="D16" s="105"/>
      <c r="E16" s="109"/>
      <c r="F16" s="109"/>
      <c r="G16" s="109"/>
      <c r="H16" s="109"/>
      <c r="I16" s="110"/>
      <c r="J16" s="110"/>
      <c r="K16" s="110"/>
      <c r="L16" s="100"/>
    </row>
    <row r="17" spans="1:12" ht="15.75" thickBot="1">
      <c r="A17" s="107"/>
      <c r="B17" s="108"/>
      <c r="C17" s="108"/>
      <c r="D17" s="105"/>
      <c r="E17" s="109"/>
      <c r="F17" s="109"/>
      <c r="G17" s="109"/>
      <c r="H17" s="109"/>
      <c r="I17" s="110"/>
      <c r="J17" s="110"/>
      <c r="K17" s="110"/>
      <c r="L17" s="100"/>
    </row>
    <row r="18" spans="1:12" ht="15.75" thickBot="1">
      <c r="A18" s="107"/>
      <c r="B18" s="104"/>
      <c r="C18" s="104"/>
      <c r="D18" s="105"/>
      <c r="E18" s="109"/>
      <c r="F18" s="115"/>
      <c r="G18" s="115"/>
      <c r="H18" s="115"/>
      <c r="I18" s="110"/>
      <c r="J18" s="110"/>
      <c r="K18" s="110"/>
      <c r="L18" s="100"/>
    </row>
    <row r="19" spans="1:12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</row>
  </sheetData>
  <mergeCells count="4">
    <mergeCell ref="A1:E1"/>
    <mergeCell ref="A2:C2"/>
    <mergeCell ref="A3:C3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 Zatín</dc:creator>
  <cp:lastModifiedBy>Obec Zatín</cp:lastModifiedBy>
  <cp:lastPrinted>2025-11-04T07:40:52Z</cp:lastPrinted>
  <dcterms:created xsi:type="dcterms:W3CDTF">2019-12-12T09:00:33Z</dcterms:created>
  <dcterms:modified xsi:type="dcterms:W3CDTF">2025-11-04T10:58:02Z</dcterms:modified>
</cp:coreProperties>
</file>